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8192" firstSheet="1" activeTab="4"/>
  </bookViews>
  <sheets>
    <sheet name="Budget Spreadsheet Template" sheetId="1" state="hidden" r:id="rId1"/>
    <sheet name="Budget Narrative Template" sheetId="2" r:id="rId2"/>
    <sheet name="Fringe Rate Info" sheetId="3" r:id="rId3"/>
    <sheet name="Student Employee Wage Info" sheetId="4" r:id="rId4"/>
    <sheet name="Travel Info" sheetId="5" r:id="rId5"/>
  </sheets>
  <definedNames>
    <definedName name="_xlnm.Print_Titles" localSheetId="0">'Budget Spreadsheet Template'!$1:$2</definedName>
  </definedNames>
  <calcPr fullCalcOnLoad="1"/>
</workbook>
</file>

<file path=xl/sharedStrings.xml><?xml version="1.0" encoding="utf-8"?>
<sst xmlns="http://schemas.openxmlformats.org/spreadsheetml/2006/main" count="133" uniqueCount="115">
  <si>
    <t>Total Project Costs</t>
  </si>
  <si>
    <r>
      <t xml:space="preserve">Out-of State Per Diem.  </t>
    </r>
    <r>
      <rPr>
        <sz val="9"/>
        <rFont val="Arial"/>
        <family val="2"/>
      </rPr>
      <t xml:space="preserve">Out-of-state travel includes per diem for 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trips by 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people from </t>
    </r>
    <r>
      <rPr>
        <sz val="9"/>
        <color indexed="10"/>
        <rFont val="Arial"/>
        <family val="2"/>
      </rPr>
      <t>location</t>
    </r>
    <r>
      <rPr>
        <sz val="9"/>
        <rFont val="Arial"/>
        <family val="2"/>
      </rPr>
      <t xml:space="preserve"> to </t>
    </r>
    <r>
      <rPr>
        <sz val="9"/>
        <color indexed="10"/>
        <rFont val="Arial"/>
        <family val="2"/>
      </rPr>
      <t>location</t>
    </r>
    <r>
      <rPr>
        <sz val="9"/>
        <rFont val="Arial"/>
        <family val="2"/>
      </rPr>
      <t>.  Lodging is estimated at $</t>
    </r>
    <r>
      <rPr>
        <sz val="9"/>
        <color indexed="10"/>
        <rFont val="Arial"/>
        <family val="2"/>
      </rPr>
      <t>00</t>
    </r>
    <r>
      <rPr>
        <sz val="9"/>
        <rFont val="Arial"/>
        <family val="2"/>
      </rPr>
      <t>/night (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people * 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nights * $</t>
    </r>
    <r>
      <rPr>
        <sz val="9"/>
        <color indexed="10"/>
        <rFont val="Arial"/>
        <family val="2"/>
      </rPr>
      <t>00</t>
    </r>
    <r>
      <rPr>
        <sz val="9"/>
        <rFont val="Arial"/>
        <family val="2"/>
      </rPr>
      <t xml:space="preserve"> = </t>
    </r>
    <r>
      <rPr>
        <u val="single"/>
        <sz val="9"/>
        <rFont val="Arial"/>
        <family val="2"/>
      </rPr>
      <t>$</t>
    </r>
    <r>
      <rPr>
        <u val="single"/>
        <sz val="9"/>
        <color indexed="10"/>
        <rFont val="Arial"/>
        <family val="2"/>
      </rPr>
      <t>000</t>
    </r>
    <r>
      <rPr>
        <sz val="9"/>
        <rFont val="Arial"/>
        <family val="2"/>
      </rPr>
      <t>).  Meals are estimated at $</t>
    </r>
    <r>
      <rPr>
        <sz val="9"/>
        <color indexed="10"/>
        <rFont val="Arial"/>
        <family val="2"/>
      </rPr>
      <t>00</t>
    </r>
    <r>
      <rPr>
        <sz val="9"/>
        <rFont val="Arial"/>
        <family val="2"/>
      </rPr>
      <t>/day (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people * 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days * $</t>
    </r>
    <r>
      <rPr>
        <sz val="9"/>
        <color indexed="10"/>
        <rFont val="Arial"/>
        <family val="2"/>
      </rPr>
      <t>00</t>
    </r>
    <r>
      <rPr>
        <sz val="9"/>
        <rFont val="Arial"/>
        <family val="2"/>
      </rPr>
      <t xml:space="preserve"> = </t>
    </r>
    <r>
      <rPr>
        <u val="single"/>
        <sz val="9"/>
        <rFont val="Arial"/>
        <family val="2"/>
      </rPr>
      <t>$</t>
    </r>
    <r>
      <rPr>
        <u val="single"/>
        <sz val="9"/>
        <color indexed="10"/>
        <rFont val="Arial"/>
        <family val="2"/>
      </rPr>
      <t>000</t>
    </r>
    <r>
      <rPr>
        <sz val="9"/>
        <rFont val="Arial"/>
        <family val="2"/>
      </rPr>
      <t>).  (</t>
    </r>
    <r>
      <rPr>
        <sz val="9"/>
        <color indexed="10"/>
        <rFont val="Arial"/>
        <family val="2"/>
      </rPr>
      <t>$</t>
    </r>
    <r>
      <rPr>
        <u val="single"/>
        <sz val="9"/>
        <color indexed="10"/>
        <rFont val="Arial"/>
        <family val="2"/>
      </rPr>
      <t>000</t>
    </r>
    <r>
      <rPr>
        <sz val="9"/>
        <rFont val="Arial"/>
        <family val="2"/>
      </rPr>
      <t xml:space="preserve"> + $</t>
    </r>
    <r>
      <rPr>
        <u val="single"/>
        <sz val="9"/>
        <color indexed="10"/>
        <rFont val="Arial"/>
        <family val="2"/>
      </rPr>
      <t>000</t>
    </r>
    <r>
      <rPr>
        <sz val="9"/>
        <rFont val="Arial"/>
        <family val="2"/>
      </rPr>
      <t xml:space="preserve"> = $</t>
    </r>
    <r>
      <rPr>
        <sz val="9"/>
        <color indexed="10"/>
        <rFont val="Arial"/>
        <family val="2"/>
      </rPr>
      <t>000</t>
    </r>
    <r>
      <rPr>
        <sz val="9"/>
        <rFont val="Arial"/>
        <family val="2"/>
      </rPr>
      <t>).</t>
    </r>
  </si>
  <si>
    <t>PERSON LOADING CHART</t>
  </si>
  <si>
    <t>PERSONNEL</t>
  </si>
  <si>
    <t>Total Personnel</t>
  </si>
  <si>
    <t>FRINGE</t>
  </si>
  <si>
    <t>Total Fringe</t>
  </si>
  <si>
    <t>Total Supplies</t>
  </si>
  <si>
    <t>OTHER</t>
  </si>
  <si>
    <t>Total Other</t>
  </si>
  <si>
    <t>Total Direct Project Costs</t>
  </si>
  <si>
    <t>TRAVEL</t>
  </si>
  <si>
    <t>Total Travel</t>
  </si>
  <si>
    <t>Equipment</t>
  </si>
  <si>
    <t>Printing and Copying</t>
  </si>
  <si>
    <t>Postage</t>
  </si>
  <si>
    <t xml:space="preserve">Phone Costs </t>
  </si>
  <si>
    <t>Total</t>
  </si>
  <si>
    <t>Total Equipment</t>
  </si>
  <si>
    <t>Natl Travel Air</t>
  </si>
  <si>
    <t>Natl Travel Lodging/Per Diem</t>
  </si>
  <si>
    <t>Data Processing Supplies</t>
  </si>
  <si>
    <t>Promo/Public Awareness Items</t>
  </si>
  <si>
    <t>CONTRACTUAL</t>
  </si>
  <si>
    <t>Employee #1</t>
  </si>
  <si>
    <t>Employee #2</t>
  </si>
  <si>
    <t>Employee #3</t>
  </si>
  <si>
    <t>Employee #4</t>
  </si>
  <si>
    <t>Project Name/Grant Period</t>
  </si>
  <si>
    <t>Annual Salary</t>
  </si>
  <si>
    <t>FTE</t>
  </si>
  <si>
    <t>Instructional Supplies</t>
  </si>
  <si>
    <t>Subcontract Site #1</t>
  </si>
  <si>
    <t>Subcontract Site #2</t>
  </si>
  <si>
    <t>Subcontract Site #3</t>
  </si>
  <si>
    <t xml:space="preserve">Days </t>
  </si>
  <si>
    <t>Days</t>
  </si>
  <si>
    <t>TOTAL PROJECT COSTS</t>
  </si>
  <si>
    <t>Category</t>
  </si>
  <si>
    <t>Description</t>
  </si>
  <si>
    <t>Match</t>
  </si>
  <si>
    <t>Personnel</t>
  </si>
  <si>
    <t>Total Personnel Costs</t>
  </si>
  <si>
    <t>Fringe Benefits</t>
  </si>
  <si>
    <t>Total Fringe Benefit Costs</t>
  </si>
  <si>
    <t>Travel</t>
  </si>
  <si>
    <t>Total Travel Costs</t>
  </si>
  <si>
    <t xml:space="preserve"> </t>
  </si>
  <si>
    <t>Total Equipment Costs</t>
  </si>
  <si>
    <t>Supplies</t>
  </si>
  <si>
    <t>Total Supplies Costs</t>
  </si>
  <si>
    <t>Contractual</t>
  </si>
  <si>
    <t>Total Contractual Costs</t>
  </si>
  <si>
    <t>Other</t>
  </si>
  <si>
    <t>Total Other Costs</t>
  </si>
  <si>
    <t>Total Direct Charges</t>
  </si>
  <si>
    <t>Indirect Charges</t>
  </si>
  <si>
    <t>Servers</t>
  </si>
  <si>
    <r>
      <t xml:space="preserve">EQUIPMENT </t>
    </r>
    <r>
      <rPr>
        <sz val="9"/>
        <rFont val="Times New Roman"/>
        <family val="1"/>
      </rPr>
      <t>(Individual price &gt; $5000)</t>
    </r>
  </si>
  <si>
    <t>Routers</t>
  </si>
  <si>
    <t>Fees (payment made 1 time)</t>
  </si>
  <si>
    <t>Total Contractual</t>
  </si>
  <si>
    <r>
      <t>Office Supplies.</t>
    </r>
    <r>
      <rPr>
        <sz val="9"/>
        <rFont val="Arial"/>
        <family val="2"/>
      </rPr>
      <t xml:space="preserve">  Office supplies will be necessary for day-to-day operations of the project.  These may include items such as paper, pens, staples, filing supplies... </t>
    </r>
  </si>
  <si>
    <r>
      <t>Instructional Supplies</t>
    </r>
    <r>
      <rPr>
        <sz val="9"/>
        <rFont val="Arial"/>
        <family val="2"/>
      </rPr>
      <t xml:space="preserve">.  </t>
    </r>
    <r>
      <rPr>
        <sz val="9"/>
        <color indexed="10"/>
        <rFont val="Arial"/>
        <family val="2"/>
      </rPr>
      <t>Describe anticipated purchase and relation to project.</t>
    </r>
  </si>
  <si>
    <r>
      <t>Printing and Copying.</t>
    </r>
    <r>
      <rPr>
        <sz val="9"/>
        <rFont val="Arial"/>
        <family val="2"/>
      </rPr>
      <t xml:space="preserve">  The project anticipates printing of </t>
    </r>
    <r>
      <rPr>
        <sz val="9"/>
        <color indexed="10"/>
        <rFont val="Arial"/>
        <family val="2"/>
      </rPr>
      <t>what and relation to project.</t>
    </r>
  </si>
  <si>
    <r>
      <t>Telephone.</t>
    </r>
    <r>
      <rPr>
        <sz val="9"/>
        <rFont val="Arial"/>
        <family val="2"/>
      </rPr>
      <t xml:space="preserve">  The project anticipates telephone correspondence for day-to-day operations of the project.</t>
    </r>
  </si>
  <si>
    <r>
      <t>Postage.</t>
    </r>
    <r>
      <rPr>
        <sz val="9"/>
        <rFont val="Arial"/>
        <family val="2"/>
      </rPr>
      <t xml:space="preserve">  The project anticipates mailing correspondence for day-to-day operations of the project.</t>
    </r>
  </si>
  <si>
    <r>
      <t>Data Processing Supplies.</t>
    </r>
    <r>
      <rPr>
        <sz val="9"/>
        <rFont val="Arial"/>
        <family val="2"/>
      </rPr>
      <t xml:space="preserve">  Data processing supplies will be necessary for day-to-day operations of the project.  These may include items such as ink cartridges, disks, CDs, computer paper, program upgrades…</t>
    </r>
  </si>
  <si>
    <t>Equipment (Individual price &lt; $5000)</t>
  </si>
  <si>
    <t xml:space="preserve">SUPPLIES </t>
  </si>
  <si>
    <t>Objective</t>
  </si>
  <si>
    <t>State Per Diem ($35/day)</t>
  </si>
  <si>
    <t>MSU 32% Indirect</t>
  </si>
  <si>
    <r>
      <t>Project Director.</t>
    </r>
    <r>
      <rPr>
        <sz val="9"/>
        <rFont val="Arial"/>
        <family val="2"/>
      </rPr>
      <t xml:space="preserve">  Fringe benefits are </t>
    </r>
    <r>
      <rPr>
        <sz val="9"/>
        <color indexed="10"/>
        <rFont val="Arial"/>
        <family val="2"/>
      </rPr>
      <t xml:space="preserve">XX.XX% </t>
    </r>
    <r>
      <rPr>
        <sz val="9"/>
        <rFont val="Arial"/>
        <family val="2"/>
      </rPr>
      <t>of $</t>
    </r>
    <r>
      <rPr>
        <sz val="9"/>
        <color indexed="10"/>
        <rFont val="Arial"/>
        <family val="2"/>
      </rPr>
      <t>000</t>
    </r>
  </si>
  <si>
    <r>
      <t xml:space="preserve">Project Director </t>
    </r>
    <r>
      <rPr>
        <b/>
        <sz val="9"/>
        <color indexed="10"/>
        <rFont val="Arial"/>
        <family val="2"/>
      </rPr>
      <t>(usually the job title here; may vary)</t>
    </r>
    <r>
      <rPr>
        <b/>
        <sz val="9"/>
        <rFont val="Arial"/>
        <family val="2"/>
      </rPr>
      <t>.</t>
    </r>
    <r>
      <rPr>
        <sz val="9"/>
        <rFont val="Arial"/>
        <family val="2"/>
      </rPr>
      <t xml:space="preserve">  </t>
    </r>
    <r>
      <rPr>
        <i/>
        <sz val="9"/>
        <color indexed="10"/>
        <rFont val="Arial"/>
        <family val="2"/>
      </rPr>
      <t xml:space="preserve">Name will (describe position), </t>
    </r>
    <r>
      <rPr>
        <sz val="9"/>
        <rFont val="Arial"/>
        <family val="2"/>
      </rPr>
      <t xml:space="preserve">  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% FTE for 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months.  Based on a Year 1 salary of </t>
    </r>
    <r>
      <rPr>
        <sz val="9"/>
        <color indexed="10"/>
        <rFont val="Arial"/>
        <family val="2"/>
      </rPr>
      <t>$000</t>
    </r>
    <r>
      <rPr>
        <sz val="9"/>
        <rFont val="Arial"/>
        <family val="2"/>
      </rPr>
      <t xml:space="preserve"> with an anticipated 2.5% annual increase the cost to the project will be </t>
    </r>
    <r>
      <rPr>
        <sz val="9"/>
        <color indexed="10"/>
        <rFont val="Arial"/>
        <family val="2"/>
      </rPr>
      <t>$000</t>
    </r>
    <r>
      <rPr>
        <sz val="9"/>
        <rFont val="Arial"/>
        <family val="2"/>
      </rPr>
      <t>.</t>
    </r>
  </si>
  <si>
    <t>Hide this column if no match is required.</t>
  </si>
  <si>
    <r>
      <t xml:space="preserve">Project Secretary (or administrative assistant).  </t>
    </r>
    <r>
      <rPr>
        <i/>
        <sz val="9"/>
        <color indexed="10"/>
        <rFont val="Arial"/>
        <family val="2"/>
      </rPr>
      <t xml:space="preserve">Name, </t>
    </r>
    <r>
      <rPr>
        <sz val="9"/>
        <rFont val="Arial"/>
        <family val="2"/>
      </rPr>
      <t xml:space="preserve"> 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% FTE for 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months.  Based on a Year 1 salary of $</t>
    </r>
    <r>
      <rPr>
        <sz val="9"/>
        <color indexed="10"/>
        <rFont val="Arial"/>
        <family val="2"/>
      </rPr>
      <t>000</t>
    </r>
    <r>
      <rPr>
        <sz val="9"/>
        <rFont val="Arial"/>
        <family val="2"/>
      </rPr>
      <t xml:space="preserve"> with an anticipated 2.5% annual increase the cost to the project will be $</t>
    </r>
    <r>
      <rPr>
        <sz val="9"/>
        <color indexed="10"/>
        <rFont val="Arial"/>
        <family val="2"/>
      </rPr>
      <t>000</t>
    </r>
    <r>
      <rPr>
        <sz val="9"/>
        <rFont val="Arial"/>
        <family val="2"/>
      </rPr>
      <t>.</t>
    </r>
  </si>
  <si>
    <r>
      <t>Project Secretary.</t>
    </r>
    <r>
      <rPr>
        <sz val="9"/>
        <rFont val="Arial"/>
        <family val="2"/>
      </rPr>
      <t xml:space="preserve">  Fringe benefits are 53.96% of $</t>
    </r>
    <r>
      <rPr>
        <sz val="9"/>
        <color indexed="10"/>
        <rFont val="Arial"/>
        <family val="2"/>
      </rPr>
      <t>000</t>
    </r>
  </si>
  <si>
    <r>
      <t xml:space="preserve">Air Fare.  </t>
    </r>
    <r>
      <rPr>
        <sz val="9"/>
        <rFont val="Arial"/>
        <family val="2"/>
      </rPr>
      <t xml:space="preserve">Out-of-state travel includes air fare for 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trips by 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people from </t>
    </r>
    <r>
      <rPr>
        <sz val="9"/>
        <color indexed="10"/>
        <rFont val="Arial"/>
        <family val="2"/>
      </rPr>
      <t>location</t>
    </r>
    <r>
      <rPr>
        <sz val="9"/>
        <rFont val="Arial"/>
        <family val="2"/>
      </rPr>
      <t xml:space="preserve"> to </t>
    </r>
    <r>
      <rPr>
        <sz val="9"/>
        <color indexed="10"/>
        <rFont val="Arial"/>
        <family val="2"/>
      </rPr>
      <t xml:space="preserve">location </t>
    </r>
    <r>
      <rPr>
        <sz val="9"/>
        <rFont val="Arial"/>
        <family val="2"/>
      </rPr>
      <t xml:space="preserve">for </t>
    </r>
    <r>
      <rPr>
        <sz val="9"/>
        <color indexed="10"/>
        <rFont val="Arial"/>
        <family val="2"/>
      </rPr>
      <t>purpose of trips</t>
    </r>
    <r>
      <rPr>
        <sz val="9"/>
        <rFont val="Arial"/>
        <family val="2"/>
      </rPr>
      <t>.  Each air fare is estimated at $</t>
    </r>
    <r>
      <rPr>
        <sz val="9"/>
        <color indexed="10"/>
        <rFont val="Arial"/>
        <family val="2"/>
      </rPr>
      <t>00</t>
    </r>
    <r>
      <rPr>
        <sz val="9"/>
        <rFont val="Arial"/>
        <family val="2"/>
      </rPr>
      <t>/trip (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people * 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trips * $</t>
    </r>
    <r>
      <rPr>
        <sz val="9"/>
        <color indexed="10"/>
        <rFont val="Arial"/>
        <family val="2"/>
      </rPr>
      <t>00</t>
    </r>
    <r>
      <rPr>
        <sz val="9"/>
        <rFont val="Arial"/>
        <family val="2"/>
      </rPr>
      <t>/trip = $</t>
    </r>
    <r>
      <rPr>
        <sz val="9"/>
        <color indexed="10"/>
        <rFont val="Arial"/>
        <family val="2"/>
      </rPr>
      <t>000</t>
    </r>
    <r>
      <rPr>
        <sz val="9"/>
        <rFont val="Arial"/>
        <family val="2"/>
      </rPr>
      <t>).</t>
    </r>
  </si>
  <si>
    <r>
      <rPr>
        <b/>
        <sz val="9"/>
        <rFont val="Arial"/>
        <family val="2"/>
      </rPr>
      <t>Misc. Supplies.</t>
    </r>
    <r>
      <rPr>
        <b/>
        <sz val="9"/>
        <color indexed="10"/>
        <rFont val="Arial"/>
        <family val="2"/>
      </rPr>
      <t xml:space="preserve"> </t>
    </r>
    <r>
      <rPr>
        <sz val="9"/>
        <color indexed="10"/>
        <rFont val="Arial"/>
        <family val="2"/>
      </rPr>
      <t>Includes personal/laptop computers</t>
    </r>
  </si>
  <si>
    <t>State Travel Auto (.56/mi)</t>
  </si>
  <si>
    <t>State Travel Lodging ($96.00/nite)</t>
  </si>
  <si>
    <t>MSU Faculty @ 46.51%</t>
  </si>
  <si>
    <t>MSU Staff @ 53.96%</t>
  </si>
  <si>
    <t>MSU PT Staff @ 8.71%</t>
  </si>
  <si>
    <t>Misc. Office Supplies (includes computers)</t>
  </si>
  <si>
    <t>Template updated 01/11/2022</t>
  </si>
  <si>
    <t>Project Budget Time Period</t>
  </si>
  <si>
    <t>Grant Amount</t>
  </si>
  <si>
    <t>Link to MSU travel guidelines</t>
  </si>
  <si>
    <t xml:space="preserve">Link to out-of-state per diem rate guide </t>
  </si>
  <si>
    <t>https://www.minotstateu.edu/hr/_documents/policies/student-wages.pdf</t>
  </si>
  <si>
    <t>Link to mileage information</t>
  </si>
  <si>
    <r>
      <rPr>
        <b/>
        <sz val="9"/>
        <rFont val="Arial"/>
        <family val="2"/>
      </rPr>
      <t xml:space="preserve">Items over $5,000 per item in value. </t>
    </r>
    <r>
      <rPr>
        <sz val="9"/>
        <color indexed="10"/>
        <rFont val="Arial"/>
        <family val="2"/>
      </rPr>
      <t xml:space="preserve">(Please itemize each item(s) over $5000. Add additional lines as needed.) </t>
    </r>
  </si>
  <si>
    <r>
      <t xml:space="preserve">Description, break down of costs </t>
    </r>
    <r>
      <rPr>
        <sz val="9"/>
        <color indexed="10"/>
        <rFont val="Arial"/>
        <family val="2"/>
      </rPr>
      <t>(add a new line for each subcontract with the description of what they will be doing.)</t>
    </r>
  </si>
  <si>
    <r>
      <t xml:space="preserve">Job Title. </t>
    </r>
    <r>
      <rPr>
        <sz val="9"/>
        <color indexed="10"/>
        <rFont val="Arial"/>
        <family val="2"/>
      </rPr>
      <t xml:space="preserve">  </t>
    </r>
    <r>
      <rPr>
        <i/>
        <sz val="9"/>
        <color indexed="10"/>
        <rFont val="Arial"/>
        <family val="2"/>
      </rPr>
      <t>Name</t>
    </r>
    <r>
      <rPr>
        <sz val="9"/>
        <color indexed="10"/>
        <rFont val="Arial"/>
        <family val="2"/>
      </rPr>
      <t xml:space="preserve"> will (describe position), #</t>
    </r>
    <r>
      <rPr>
        <sz val="9"/>
        <rFont val="Arial"/>
        <family val="2"/>
      </rPr>
      <t xml:space="preserve">% FTE for 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months.  Based on a Year 1 salary of $</t>
    </r>
    <r>
      <rPr>
        <sz val="9"/>
        <color indexed="10"/>
        <rFont val="Arial"/>
        <family val="2"/>
      </rPr>
      <t>000</t>
    </r>
    <r>
      <rPr>
        <sz val="9"/>
        <rFont val="Arial"/>
        <family val="2"/>
      </rPr>
      <t xml:space="preserve"> with an anticipated 2.5% annual increase the cost to the project will be $</t>
    </r>
    <r>
      <rPr>
        <sz val="9"/>
        <color indexed="10"/>
        <rFont val="Arial"/>
        <family val="2"/>
      </rPr>
      <t>000</t>
    </r>
    <r>
      <rPr>
        <sz val="9"/>
        <rFont val="Arial"/>
        <family val="2"/>
      </rPr>
      <t>.</t>
    </r>
  </si>
  <si>
    <r>
      <t xml:space="preserve">Risk Management Fee.  </t>
    </r>
    <r>
      <rPr>
        <sz val="9"/>
        <rFont val="Arial"/>
        <family val="2"/>
      </rPr>
      <t xml:space="preserve">Minot State University pays an annual premium to North Dakota's State Risk Management Fund. This fund is a form of self-insurance (liability) for the State. This is required for all employees by the ND OMB. MSU allocates the premium based on salary.  </t>
    </r>
    <r>
      <rPr>
        <sz val="9"/>
        <color indexed="10"/>
        <rFont val="Arial"/>
        <family val="2"/>
      </rPr>
      <t>(.14% faculty; .11% staff)</t>
    </r>
  </si>
  <si>
    <r>
      <t xml:space="preserve">MSU's negotiated indirect rate is 32% of Total Modified Direct Costs. 
</t>
    </r>
    <r>
      <rPr>
        <sz val="8"/>
        <color indexed="10"/>
        <rFont val="Arial"/>
        <family val="2"/>
      </rPr>
      <t>(A reduced indirect rate may be used if required by the granting agency, or under special circumstances, or if no indirect rate is allowed.)</t>
    </r>
  </si>
  <si>
    <t>Student Wage Information</t>
  </si>
  <si>
    <t>Current in-State Travel Reimbursement Rates</t>
  </si>
  <si>
    <t>MSU Travel Guidelines</t>
  </si>
  <si>
    <t xml:space="preserve">Out-of-State Travel </t>
  </si>
  <si>
    <r>
      <t xml:space="preserve">Project Name </t>
    </r>
    <r>
      <rPr>
        <b/>
        <sz val="14"/>
        <rFont val="Arial"/>
        <family val="2"/>
      </rPr>
      <t>Budget Narrative</t>
    </r>
  </si>
  <si>
    <r>
      <t xml:space="preserve">In-State Per Diem.  </t>
    </r>
    <r>
      <rPr>
        <sz val="9"/>
        <rFont val="Arial"/>
        <family val="2"/>
      </rPr>
      <t xml:space="preserve">In-state travel includes per diem for 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trips by 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people for </t>
    </r>
    <r>
      <rPr>
        <sz val="9"/>
        <color indexed="10"/>
        <rFont val="Arial"/>
        <family val="2"/>
      </rPr>
      <t>purpose</t>
    </r>
    <r>
      <rPr>
        <sz val="9"/>
        <rFont val="Arial"/>
        <family val="2"/>
      </rPr>
      <t xml:space="preserve">.   Meals are calculated at </t>
    </r>
    <r>
      <rPr>
        <b/>
        <sz val="9"/>
        <rFont val="Arial"/>
        <family val="2"/>
      </rPr>
      <t>$45</t>
    </r>
    <r>
      <rPr>
        <sz val="9"/>
        <rFont val="Arial"/>
        <family val="2"/>
      </rPr>
      <t>/day (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people * 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days * $45 = </t>
    </r>
    <r>
      <rPr>
        <u val="single"/>
        <sz val="9"/>
        <rFont val="Arial"/>
        <family val="2"/>
      </rPr>
      <t>$</t>
    </r>
    <r>
      <rPr>
        <u val="single"/>
        <sz val="9"/>
        <color indexed="10"/>
        <rFont val="Arial"/>
        <family val="2"/>
      </rPr>
      <t>000</t>
    </r>
    <r>
      <rPr>
        <sz val="9"/>
        <rFont val="Arial"/>
        <family val="2"/>
      </rPr>
      <t>).  ($</t>
    </r>
    <r>
      <rPr>
        <u val="single"/>
        <sz val="9"/>
        <color indexed="10"/>
        <rFont val="Arial"/>
        <family val="2"/>
      </rPr>
      <t>000</t>
    </r>
    <r>
      <rPr>
        <sz val="9"/>
        <rFont val="Arial"/>
        <family val="2"/>
      </rPr>
      <t xml:space="preserve"> + $</t>
    </r>
    <r>
      <rPr>
        <u val="single"/>
        <sz val="9"/>
        <color indexed="10"/>
        <rFont val="Arial"/>
        <family val="2"/>
      </rPr>
      <t>000</t>
    </r>
    <r>
      <rPr>
        <sz val="9"/>
        <rFont val="Arial"/>
        <family val="2"/>
      </rPr>
      <t xml:space="preserve"> = $</t>
    </r>
    <r>
      <rPr>
        <sz val="9"/>
        <color indexed="10"/>
        <rFont val="Arial"/>
        <family val="2"/>
      </rPr>
      <t>000</t>
    </r>
    <r>
      <rPr>
        <sz val="9"/>
        <rFont val="Arial"/>
        <family val="2"/>
      </rPr>
      <t>).</t>
    </r>
  </si>
  <si>
    <r>
      <t>Public Awareness Items.</t>
    </r>
    <r>
      <rPr>
        <sz val="9"/>
        <rFont val="Arial"/>
        <family val="2"/>
      </rPr>
      <t xml:space="preserve">  </t>
    </r>
    <r>
      <rPr>
        <sz val="9"/>
        <color indexed="10"/>
        <rFont val="Arial"/>
        <family val="2"/>
      </rPr>
      <t>Describe.</t>
    </r>
  </si>
  <si>
    <r>
      <t>Fees.</t>
    </r>
    <r>
      <rPr>
        <sz val="9"/>
        <color indexed="10"/>
        <rFont val="Arial"/>
        <family val="2"/>
      </rPr>
      <t xml:space="preserve"> Describe.</t>
    </r>
  </si>
  <si>
    <r>
      <t xml:space="preserve">In-state per diem  rate </t>
    </r>
    <r>
      <rPr>
        <b/>
        <u val="single"/>
        <sz val="14"/>
        <rFont val="Calibri"/>
        <family val="2"/>
      </rPr>
      <t>$45</t>
    </r>
    <r>
      <rPr>
        <u val="single"/>
        <sz val="14"/>
        <rFont val="Calibri"/>
        <family val="2"/>
      </rPr>
      <t>/day</t>
    </r>
  </si>
  <si>
    <r>
      <t xml:space="preserve">Please include a fringe rate of </t>
    </r>
    <r>
      <rPr>
        <u val="single"/>
        <sz val="14"/>
        <rFont val="Calibri"/>
        <family val="2"/>
      </rPr>
      <t>8.71</t>
    </r>
    <r>
      <rPr>
        <sz val="14"/>
        <rFont val="Calibri"/>
        <family val="2"/>
      </rPr>
      <t>% for student positions.</t>
    </r>
  </si>
  <si>
    <r>
      <t>Lodging.</t>
    </r>
    <r>
      <rPr>
        <sz val="9"/>
        <rFont val="Arial"/>
        <family val="2"/>
      </rPr>
      <t xml:space="preserve"> In-state lodging for multi-day trips that include overnight stays. Lodging is calculated at </t>
    </r>
    <r>
      <rPr>
        <b/>
        <sz val="9"/>
        <rFont val="Arial"/>
        <family val="2"/>
      </rPr>
      <t>$98</t>
    </r>
    <r>
      <rPr>
        <sz val="9"/>
        <rFont val="Arial"/>
        <family val="2"/>
      </rPr>
      <t xml:space="preserve">/night (includes estimated tax) (# people * # nights * </t>
    </r>
    <r>
      <rPr>
        <b/>
        <sz val="9"/>
        <rFont val="Arial"/>
        <family val="2"/>
      </rPr>
      <t>$107</t>
    </r>
    <r>
      <rPr>
        <sz val="9"/>
        <rFont val="Arial"/>
        <family val="2"/>
      </rPr>
      <t xml:space="preserve"> = $000). </t>
    </r>
  </si>
  <si>
    <r>
      <t xml:space="preserve">In-State Mileage. </t>
    </r>
    <r>
      <rPr>
        <sz val="9"/>
        <rFont val="Arial"/>
        <family val="2"/>
      </rPr>
      <t xml:space="preserve">All in-state travel is by automobile and calculated at </t>
    </r>
    <r>
      <rPr>
        <b/>
        <sz val="9"/>
        <rFont val="Arial"/>
        <family val="2"/>
      </rPr>
      <t>$.67</t>
    </r>
    <r>
      <rPr>
        <sz val="9"/>
        <rFont val="Arial"/>
        <family val="2"/>
      </rPr>
      <t xml:space="preserve">/mile with the average distance from MSU to </t>
    </r>
    <r>
      <rPr>
        <sz val="9"/>
        <color indexed="10"/>
        <rFont val="Arial"/>
        <family val="2"/>
      </rPr>
      <t>locations</t>
    </r>
    <r>
      <rPr>
        <sz val="9"/>
        <rFont val="Arial"/>
        <family val="2"/>
      </rPr>
      <t xml:space="preserve"> at 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miles (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trips * </t>
    </r>
    <r>
      <rPr>
        <sz val="9"/>
        <color indexed="10"/>
        <rFont val="Arial"/>
        <family val="2"/>
      </rPr>
      <t>#</t>
    </r>
    <r>
      <rPr>
        <sz val="9"/>
        <rFont val="Arial"/>
        <family val="2"/>
      </rPr>
      <t xml:space="preserve"> miles *</t>
    </r>
    <r>
      <rPr>
        <b/>
        <sz val="9"/>
        <rFont val="Arial"/>
        <family val="2"/>
      </rPr>
      <t xml:space="preserve"> $.67</t>
    </r>
    <r>
      <rPr>
        <sz val="9"/>
        <rFont val="Arial"/>
        <family val="2"/>
      </rPr>
      <t>/mile = $</t>
    </r>
    <r>
      <rPr>
        <sz val="9"/>
        <color indexed="10"/>
        <rFont val="Arial"/>
        <family val="2"/>
      </rPr>
      <t>000</t>
    </r>
    <r>
      <rPr>
        <sz val="9"/>
        <rFont val="Arial"/>
        <family val="2"/>
      </rPr>
      <t>).</t>
    </r>
  </si>
  <si>
    <t>Template Updated 03/12/2024</t>
  </si>
  <si>
    <r>
      <t xml:space="preserve">MSU calculates benefits at three separate rates:  </t>
    </r>
    <r>
      <rPr>
        <b/>
        <sz val="9"/>
        <rFont val="Arial"/>
        <family val="2"/>
      </rPr>
      <t xml:space="preserve">46.51% </t>
    </r>
    <r>
      <rPr>
        <sz val="9"/>
        <rFont val="Arial"/>
        <family val="2"/>
      </rPr>
      <t xml:space="preserve">for </t>
    </r>
    <r>
      <rPr>
        <u val="single"/>
        <sz val="9"/>
        <rFont val="Arial"/>
        <family val="2"/>
      </rPr>
      <t>faculty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53.96%</t>
    </r>
    <r>
      <rPr>
        <sz val="9"/>
        <rFont val="Arial"/>
        <family val="2"/>
      </rPr>
      <t xml:space="preserve"> for </t>
    </r>
    <r>
      <rPr>
        <u val="single"/>
        <sz val="9"/>
        <rFont val="Arial"/>
        <family val="2"/>
      </rPr>
      <t>staff</t>
    </r>
    <r>
      <rPr>
        <sz val="9"/>
        <rFont val="Arial"/>
        <family val="2"/>
      </rPr>
      <t xml:space="preserve"> and </t>
    </r>
    <r>
      <rPr>
        <b/>
        <sz val="9"/>
        <rFont val="Arial"/>
        <family val="2"/>
      </rPr>
      <t xml:space="preserve">8.71% </t>
    </r>
    <r>
      <rPr>
        <sz val="9"/>
        <rFont val="Arial"/>
        <family val="2"/>
      </rPr>
      <t xml:space="preserve">for </t>
    </r>
    <r>
      <rPr>
        <u val="single"/>
        <sz val="9"/>
        <rFont val="Arial"/>
        <family val="2"/>
      </rPr>
      <t>part-time/temporary employees &amp; student workers</t>
    </r>
    <r>
      <rPr>
        <sz val="9"/>
        <rFont val="Arial"/>
        <family val="2"/>
      </rPr>
      <t>. The faculty rate is based on: 7.65% for Social Security, 12.5% for Retirement, 25.56% for Health Insurance, .35% for Life &amp; Disability Insurance, .43% for Workers Compensation, and .03% for Employee Assistance Program.  Staff rate is based on:  7.65% for Social Security, 12.50% for Retirement, 33.21% for Health Insurance, .01% for Life &amp; Disability Insurance, .56% for Workers Compensation, and .04% for Employee Assistance Program.  Part-time/temporary rate is based on:  7.65% for Social Security and 1.06% for Workers Compensation. Figures are rounded to the nearest whole dollar.</t>
    </r>
    <r>
      <rPr>
        <sz val="9"/>
        <color indexed="10"/>
        <rFont val="Arial"/>
        <family val="2"/>
      </rPr>
      <t xml:space="preserve"> (Different rates are used for faculty summer only time, please inquire if you are unsure of the correct fringe rate to use for a proposal.)</t>
    </r>
    <r>
      <rPr>
        <sz val="9"/>
        <rFont val="Arial"/>
        <family val="2"/>
      </rPr>
      <t xml:space="preserve">
</t>
    </r>
  </si>
  <si>
    <r>
      <t xml:space="preserve">In-state Lodging  rate </t>
    </r>
    <r>
      <rPr>
        <b/>
        <u val="single"/>
        <sz val="14"/>
        <rFont val="Calibri"/>
        <family val="2"/>
      </rPr>
      <t>$107</t>
    </r>
    <r>
      <rPr>
        <u val="single"/>
        <sz val="14"/>
        <rFont val="Calibri"/>
        <family val="2"/>
      </rPr>
      <t>/night</t>
    </r>
    <r>
      <rPr>
        <sz val="14"/>
        <rFont val="Calibri"/>
        <family val="2"/>
      </rPr>
      <t xml:space="preserve"> includes applicable tax</t>
    </r>
  </si>
  <si>
    <r>
      <t xml:space="preserve">In-state Mileage rate </t>
    </r>
    <r>
      <rPr>
        <b/>
        <sz val="14"/>
        <rFont val="Calibri"/>
        <family val="2"/>
      </rPr>
      <t>$.67/mile</t>
    </r>
  </si>
  <si>
    <t>updated: 3/12/2024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</si>
</sst>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u val="single"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8"/>
      <name val="MS Sans Serif"/>
      <family val="2"/>
    </font>
    <font>
      <b/>
      <sz val="14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 val="single"/>
      <sz val="9"/>
      <name val="Arial"/>
      <family val="2"/>
    </font>
    <font>
      <i/>
      <sz val="9"/>
      <name val="Arial"/>
      <family val="2"/>
    </font>
    <font>
      <b/>
      <sz val="14"/>
      <color indexed="10"/>
      <name val="Arial"/>
      <family val="2"/>
    </font>
    <font>
      <i/>
      <sz val="12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u val="single"/>
      <sz val="9"/>
      <color indexed="10"/>
      <name val="Arial"/>
      <family val="2"/>
    </font>
    <font>
      <i/>
      <sz val="9"/>
      <color indexed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14"/>
      <name val="MS Sans Serif"/>
      <family val="0"/>
    </font>
    <font>
      <b/>
      <sz val="14"/>
      <name val="Calibri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u val="single"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color indexed="12"/>
      <name val="Calibri"/>
      <family val="2"/>
    </font>
    <font>
      <sz val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0" fontId="4" fillId="0" borderId="0" xfId="0" applyNumberFormat="1" applyFont="1" applyAlignment="1">
      <alignment horizontal="right"/>
    </xf>
    <xf numFmtId="5" fontId="4" fillId="0" borderId="0" xfId="0" applyNumberFormat="1" applyFont="1" applyAlignment="1">
      <alignment horizontal="right"/>
    </xf>
    <xf numFmtId="5" fontId="7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5" fontId="6" fillId="0" borderId="0" xfId="0" applyNumberFormat="1" applyFont="1" applyAlignment="1">
      <alignment horizontal="right"/>
    </xf>
    <xf numFmtId="5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5" fontId="4" fillId="0" borderId="10" xfId="0" applyNumberFormat="1" applyFont="1" applyBorder="1" applyAlignment="1">
      <alignment horizontal="right"/>
    </xf>
    <xf numFmtId="5" fontId="6" fillId="0" borderId="10" xfId="0" applyNumberFormat="1" applyFont="1" applyBorder="1" applyAlignment="1">
      <alignment horizontal="right"/>
    </xf>
    <xf numFmtId="165" fontId="4" fillId="0" borderId="0" xfId="0" applyNumberFormat="1" applyFont="1" applyAlignment="1">
      <alignment/>
    </xf>
    <xf numFmtId="165" fontId="4" fillId="0" borderId="10" xfId="0" applyNumberFormat="1" applyFont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5" fontId="8" fillId="0" borderId="0" xfId="0" applyNumberFormat="1" applyFont="1" applyAlignment="1">
      <alignment horizontal="right"/>
    </xf>
    <xf numFmtId="5" fontId="8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5" fontId="4" fillId="0" borderId="0" xfId="0" applyNumberFormat="1" applyFont="1" applyAlignment="1">
      <alignment/>
    </xf>
    <xf numFmtId="1" fontId="7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5" fontId="9" fillId="0" borderId="0" xfId="0" applyNumberFormat="1" applyFont="1" applyAlignment="1">
      <alignment horizontal="right"/>
    </xf>
    <xf numFmtId="5" fontId="9" fillId="0" borderId="10" xfId="0" applyNumberFormat="1" applyFont="1" applyBorder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1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5" fontId="6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5" fontId="4" fillId="0" borderId="0" xfId="0" applyNumberFormat="1" applyFont="1" applyBorder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wrapText="1"/>
    </xf>
    <xf numFmtId="165" fontId="13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165" fontId="12" fillId="0" borderId="0" xfId="44" applyNumberFormat="1" applyFont="1" applyFill="1" applyAlignment="1">
      <alignment/>
    </xf>
    <xf numFmtId="49" fontId="14" fillId="0" borderId="11" xfId="0" applyNumberFormat="1" applyFont="1" applyFill="1" applyBorder="1" applyAlignment="1">
      <alignment/>
    </xf>
    <xf numFmtId="165" fontId="14" fillId="0" borderId="11" xfId="44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/>
    </xf>
    <xf numFmtId="165" fontId="14" fillId="0" borderId="0" xfId="44" applyNumberFormat="1" applyFont="1" applyFill="1" applyBorder="1" applyAlignment="1">
      <alignment horizontal="center"/>
    </xf>
    <xf numFmtId="165" fontId="12" fillId="0" borderId="11" xfId="44" applyNumberFormat="1" applyFont="1" applyFill="1" applyBorder="1" applyAlignment="1">
      <alignment/>
    </xf>
    <xf numFmtId="165" fontId="15" fillId="0" borderId="11" xfId="44" applyNumberFormat="1" applyFont="1" applyFill="1" applyBorder="1" applyAlignment="1">
      <alignment/>
    </xf>
    <xf numFmtId="0" fontId="15" fillId="0" borderId="0" xfId="0" applyFont="1" applyFill="1" applyAlignment="1">
      <alignment/>
    </xf>
    <xf numFmtId="165" fontId="15" fillId="0" borderId="11" xfId="44" applyNumberFormat="1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/>
    </xf>
    <xf numFmtId="49" fontId="14" fillId="0" borderId="11" xfId="0" applyNumberFormat="1" applyFont="1" applyFill="1" applyBorder="1" applyAlignment="1">
      <alignment wrapText="1"/>
    </xf>
    <xf numFmtId="165" fontId="21" fillId="0" borderId="11" xfId="44" applyNumberFormat="1" applyFont="1" applyFill="1" applyBorder="1" applyAlignment="1">
      <alignment/>
    </xf>
    <xf numFmtId="0" fontId="15" fillId="0" borderId="11" xfId="0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right" vertical="top" wrapText="1"/>
    </xf>
    <xf numFmtId="0" fontId="12" fillId="0" borderId="0" xfId="0" applyFont="1" applyFill="1" applyAlignment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22" fillId="0" borderId="11" xfId="0" applyFont="1" applyFill="1" applyBorder="1" applyAlignment="1">
      <alignment vertical="top" wrapText="1"/>
    </xf>
    <xf numFmtId="165" fontId="21" fillId="0" borderId="11" xfId="0" applyNumberFormat="1" applyFont="1" applyFill="1" applyBorder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vertical="top" wrapText="1"/>
    </xf>
    <xf numFmtId="49" fontId="14" fillId="0" borderId="11" xfId="0" applyNumberFormat="1" applyFont="1" applyFill="1" applyBorder="1" applyAlignment="1">
      <alignment vertical="top" wrapText="1"/>
    </xf>
    <xf numFmtId="49" fontId="21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5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27" fillId="0" borderId="0" xfId="0" applyNumberFormat="1" applyFont="1" applyFill="1" applyAlignment="1">
      <alignment horizontal="center" wrapText="1"/>
    </xf>
    <xf numFmtId="165" fontId="14" fillId="0" borderId="11" xfId="44" applyNumberFormat="1" applyFont="1" applyFill="1" applyBorder="1" applyAlignment="1">
      <alignment horizont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51" fillId="0" borderId="0" xfId="53" applyFont="1" applyAlignment="1" applyProtection="1">
      <alignment vertical="center"/>
      <protection/>
    </xf>
    <xf numFmtId="0" fontId="30" fillId="0" borderId="0" xfId="53" applyFont="1" applyAlignment="1" applyProtection="1">
      <alignment vertical="center"/>
      <protection/>
    </xf>
    <xf numFmtId="0" fontId="31" fillId="0" borderId="0" xfId="0" applyFont="1" applyAlignment="1">
      <alignment vertical="center"/>
    </xf>
    <xf numFmtId="0" fontId="52" fillId="0" borderId="0" xfId="0" applyFont="1" applyAlignment="1">
      <alignment/>
    </xf>
    <xf numFmtId="0" fontId="51" fillId="0" borderId="0" xfId="53" applyFont="1" applyAlignment="1" applyProtection="1">
      <alignment/>
      <protection/>
    </xf>
    <xf numFmtId="0" fontId="1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49" fontId="14" fillId="0" borderId="12" xfId="0" applyNumberFormat="1" applyFont="1" applyFill="1" applyBorder="1" applyAlignment="1">
      <alignment vertical="top"/>
    </xf>
    <xf numFmtId="0" fontId="16" fillId="0" borderId="13" xfId="0" applyFont="1" applyFill="1" applyBorder="1" applyAlignment="1">
      <alignment vertical="top"/>
    </xf>
    <xf numFmtId="0" fontId="16" fillId="0" borderId="14" xfId="0" applyFont="1" applyFill="1" applyBorder="1" applyAlignment="1">
      <alignment vertical="top"/>
    </xf>
    <xf numFmtId="49" fontId="14" fillId="0" borderId="12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/>
    </xf>
    <xf numFmtId="0" fontId="16" fillId="0" borderId="11" xfId="0" applyFont="1" applyFill="1" applyBorder="1" applyAlignment="1">
      <alignment/>
    </xf>
    <xf numFmtId="49" fontId="14" fillId="0" borderId="13" xfId="0" applyNumberFormat="1" applyFont="1" applyFill="1" applyBorder="1" applyAlignment="1">
      <alignment vertical="top"/>
    </xf>
    <xf numFmtId="0" fontId="30" fillId="0" borderId="0" xfId="0" applyFont="1" applyAlignment="1">
      <alignment horizontal="left" wrapText="1"/>
    </xf>
    <xf numFmtId="0" fontId="7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200025</xdr:colOff>
      <xdr:row>53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286500" cy="859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notstateu.edu/hr/_documents/policies/student-wages.pdf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minotstateu.edu/busoffic/pages/mileage-information.shtml" TargetMode="External" /><Relationship Id="rId2" Type="http://schemas.openxmlformats.org/officeDocument/2006/relationships/hyperlink" Target="https://www.gsa.gov/travel/plan-book/per-diem-rates" TargetMode="External" /><Relationship Id="rId3" Type="http://schemas.openxmlformats.org/officeDocument/2006/relationships/hyperlink" Target="https://www.minotstateu.edu/busoffic/documents/faculty-staff/policy505.pdf" TargetMode="Externa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="145" zoomScaleNormal="145" zoomScalePageLayoutView="0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62" sqref="A62"/>
    </sheetView>
  </sheetViews>
  <sheetFormatPr defaultColWidth="9.140625" defaultRowHeight="12.75"/>
  <cols>
    <col min="1" max="1" width="29.421875" style="2" customWidth="1"/>
    <col min="2" max="2" width="10.140625" style="33" customWidth="1"/>
    <col min="3" max="3" width="6.57421875" style="2" customWidth="1"/>
    <col min="4" max="12" width="8.140625" style="2" customWidth="1"/>
    <col min="13" max="13" width="9.140625" style="2" customWidth="1"/>
    <col min="14" max="14" width="10.421875" style="2" bestFit="1" customWidth="1"/>
    <col min="15" max="16384" width="9.140625" style="2" customWidth="1"/>
  </cols>
  <sheetData>
    <row r="1" ht="12">
      <c r="A1" s="38" t="s">
        <v>28</v>
      </c>
    </row>
    <row r="2" ht="12">
      <c r="D2" s="38"/>
    </row>
    <row r="3" spans="3:13" ht="12">
      <c r="C3" s="23" t="s">
        <v>35</v>
      </c>
      <c r="D3" s="23" t="s">
        <v>70</v>
      </c>
      <c r="E3" s="23" t="s">
        <v>70</v>
      </c>
      <c r="F3" s="23" t="s">
        <v>70</v>
      </c>
      <c r="G3" s="23" t="s">
        <v>70</v>
      </c>
      <c r="H3" s="23" t="s">
        <v>70</v>
      </c>
      <c r="I3" s="23" t="s">
        <v>70</v>
      </c>
      <c r="J3" s="23" t="s">
        <v>70</v>
      </c>
      <c r="K3" s="23" t="s">
        <v>70</v>
      </c>
      <c r="L3" s="23" t="s">
        <v>70</v>
      </c>
      <c r="M3" s="23" t="s">
        <v>36</v>
      </c>
    </row>
    <row r="4" spans="1:13" ht="12">
      <c r="A4" s="2" t="s">
        <v>2</v>
      </c>
      <c r="C4" s="23" t="s">
        <v>17</v>
      </c>
      <c r="D4" s="23">
        <v>1.1</v>
      </c>
      <c r="E4" s="23">
        <v>1.2</v>
      </c>
      <c r="F4" s="23">
        <v>1.3</v>
      </c>
      <c r="G4" s="23">
        <v>2.1</v>
      </c>
      <c r="H4" s="23">
        <v>2.2</v>
      </c>
      <c r="I4" s="23">
        <v>2.3</v>
      </c>
      <c r="J4" s="23">
        <v>3.1</v>
      </c>
      <c r="K4" s="23">
        <v>3.2</v>
      </c>
      <c r="L4" s="23">
        <v>3.3</v>
      </c>
      <c r="M4" s="23" t="s">
        <v>17</v>
      </c>
    </row>
    <row r="5" spans="1:13" ht="12">
      <c r="A5" s="38" t="s">
        <v>24</v>
      </c>
      <c r="B5" s="6"/>
      <c r="C5" s="6">
        <f>SUM(D5:L5)</f>
        <v>2</v>
      </c>
      <c r="D5" s="39">
        <v>2</v>
      </c>
      <c r="E5" s="40"/>
      <c r="F5" s="40"/>
      <c r="G5" s="40"/>
      <c r="H5" s="40"/>
      <c r="I5" s="40"/>
      <c r="J5" s="40"/>
      <c r="K5" s="40"/>
      <c r="L5" s="40"/>
      <c r="M5" s="8">
        <f>SUM(D5:L5)</f>
        <v>2</v>
      </c>
    </row>
    <row r="6" spans="1:13" ht="12">
      <c r="A6" s="38" t="s">
        <v>25</v>
      </c>
      <c r="B6" s="6"/>
      <c r="C6" s="6">
        <f>SUM(D6:L6)</f>
        <v>1</v>
      </c>
      <c r="D6" s="40">
        <v>1</v>
      </c>
      <c r="E6" s="40"/>
      <c r="F6" s="40"/>
      <c r="G6" s="40"/>
      <c r="H6" s="40"/>
      <c r="I6" s="40"/>
      <c r="J6" s="40"/>
      <c r="K6" s="40"/>
      <c r="L6" s="40"/>
      <c r="M6" s="8">
        <f>SUM(D6:L6)</f>
        <v>1</v>
      </c>
    </row>
    <row r="7" spans="1:13" ht="12">
      <c r="A7" s="38" t="s">
        <v>26</v>
      </c>
      <c r="B7" s="6"/>
      <c r="C7" s="6">
        <f>SUM(D7:L7)</f>
        <v>3</v>
      </c>
      <c r="D7" s="40">
        <v>3</v>
      </c>
      <c r="E7" s="40"/>
      <c r="F7" s="40"/>
      <c r="G7" s="40"/>
      <c r="H7" s="40"/>
      <c r="I7" s="40"/>
      <c r="J7" s="40"/>
      <c r="K7" s="40"/>
      <c r="L7" s="40"/>
      <c r="M7" s="8">
        <f>SUM(D7:L7)</f>
        <v>3</v>
      </c>
    </row>
    <row r="8" spans="1:13" ht="12">
      <c r="A8" s="38" t="s">
        <v>27</v>
      </c>
      <c r="B8" s="6"/>
      <c r="C8" s="6">
        <f>SUM(D8:L8)</f>
        <v>1</v>
      </c>
      <c r="D8" s="40">
        <v>1</v>
      </c>
      <c r="E8" s="40"/>
      <c r="F8" s="40"/>
      <c r="G8" s="40"/>
      <c r="H8" s="40"/>
      <c r="I8" s="40"/>
      <c r="J8" s="40"/>
      <c r="K8" s="40"/>
      <c r="L8" s="40"/>
      <c r="M8" s="8">
        <f>SUM(D8:L8)</f>
        <v>1</v>
      </c>
    </row>
    <row r="9" spans="2:13" ht="12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2:13" ht="12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12">
      <c r="A11" s="1" t="s">
        <v>3</v>
      </c>
      <c r="B11" s="41" t="s">
        <v>29</v>
      </c>
      <c r="C11" s="23" t="s">
        <v>30</v>
      </c>
      <c r="D11" s="23"/>
      <c r="E11" s="23"/>
      <c r="F11" s="23"/>
      <c r="G11" s="23"/>
      <c r="H11" s="23"/>
      <c r="I11" s="23"/>
      <c r="J11" s="23"/>
      <c r="K11" s="23"/>
      <c r="L11" s="23"/>
      <c r="M11" s="23" t="s">
        <v>17</v>
      </c>
    </row>
    <row r="12" spans="1:13" ht="12">
      <c r="A12" s="38" t="s">
        <v>24</v>
      </c>
      <c r="B12" s="39"/>
      <c r="C12" s="10">
        <f>C5/(260)</f>
        <v>0.007692307692307693</v>
      </c>
      <c r="D12" s="11">
        <f>D5*($B12/260)</f>
        <v>0</v>
      </c>
      <c r="E12" s="11">
        <f aca="true" t="shared" si="0" ref="E12:L12">E5*($B12/260)</f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  <c r="J12" s="11">
        <f t="shared" si="0"/>
        <v>0</v>
      </c>
      <c r="K12" s="11">
        <f t="shared" si="0"/>
        <v>0</v>
      </c>
      <c r="L12" s="11">
        <f t="shared" si="0"/>
        <v>0</v>
      </c>
      <c r="M12" s="14">
        <f>SUM(D12:L12)</f>
        <v>0</v>
      </c>
    </row>
    <row r="13" spans="1:13" ht="12">
      <c r="A13" s="38" t="s">
        <v>25</v>
      </c>
      <c r="B13" s="39"/>
      <c r="C13" s="10">
        <f>C6/(260)</f>
        <v>0.0038461538461538464</v>
      </c>
      <c r="D13" s="11">
        <f>D6*($B13/260)</f>
        <v>0</v>
      </c>
      <c r="E13" s="11">
        <f aca="true" t="shared" si="1" ref="E13:L13">E6*($B13/260)</f>
        <v>0</v>
      </c>
      <c r="F13" s="11">
        <f t="shared" si="1"/>
        <v>0</v>
      </c>
      <c r="G13" s="11">
        <f t="shared" si="1"/>
        <v>0</v>
      </c>
      <c r="H13" s="11">
        <f t="shared" si="1"/>
        <v>0</v>
      </c>
      <c r="I13" s="11">
        <f t="shared" si="1"/>
        <v>0</v>
      </c>
      <c r="J13" s="11">
        <f t="shared" si="1"/>
        <v>0</v>
      </c>
      <c r="K13" s="11">
        <f t="shared" si="1"/>
        <v>0</v>
      </c>
      <c r="L13" s="11">
        <f t="shared" si="1"/>
        <v>0</v>
      </c>
      <c r="M13" s="14">
        <f>SUM(D13:L13)</f>
        <v>0</v>
      </c>
    </row>
    <row r="14" spans="1:13" ht="12">
      <c r="A14" s="38" t="s">
        <v>26</v>
      </c>
      <c r="B14" s="39"/>
      <c r="C14" s="10">
        <f>C7/(260)</f>
        <v>0.011538461538461539</v>
      </c>
      <c r="D14" s="11">
        <f>D7*($B14/260)</f>
        <v>0</v>
      </c>
      <c r="E14" s="11">
        <f aca="true" t="shared" si="2" ref="E14:L14">E7*($B14/260)</f>
        <v>0</v>
      </c>
      <c r="F14" s="11">
        <f t="shared" si="2"/>
        <v>0</v>
      </c>
      <c r="G14" s="11">
        <f t="shared" si="2"/>
        <v>0</v>
      </c>
      <c r="H14" s="11">
        <f t="shared" si="2"/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 t="shared" si="2"/>
        <v>0</v>
      </c>
      <c r="M14" s="14">
        <f>SUM(D14:L14)</f>
        <v>0</v>
      </c>
    </row>
    <row r="15" spans="1:13" ht="12">
      <c r="A15" s="38" t="s">
        <v>27</v>
      </c>
      <c r="B15" s="39"/>
      <c r="C15" s="10">
        <f>C8/(260)</f>
        <v>0.0038461538461538464</v>
      </c>
      <c r="D15" s="24">
        <f>D8*($B15/260)</f>
        <v>0</v>
      </c>
      <c r="E15" s="24">
        <f aca="true" t="shared" si="3" ref="E15:L15">E8*($B15/260)</f>
        <v>0</v>
      </c>
      <c r="F15" s="24">
        <f t="shared" si="3"/>
        <v>0</v>
      </c>
      <c r="G15" s="24">
        <f t="shared" si="3"/>
        <v>0</v>
      </c>
      <c r="H15" s="24">
        <f t="shared" si="3"/>
        <v>0</v>
      </c>
      <c r="I15" s="24">
        <f t="shared" si="3"/>
        <v>0</v>
      </c>
      <c r="J15" s="24">
        <f t="shared" si="3"/>
        <v>0</v>
      </c>
      <c r="K15" s="24">
        <f t="shared" si="3"/>
        <v>0</v>
      </c>
      <c r="L15" s="24">
        <f t="shared" si="3"/>
        <v>0</v>
      </c>
      <c r="M15" s="25">
        <f>SUM(D15:L15)</f>
        <v>0</v>
      </c>
    </row>
    <row r="16" spans="1:14" ht="12">
      <c r="A16" s="3" t="s">
        <v>4</v>
      </c>
      <c r="B16" s="6"/>
      <c r="C16" s="13"/>
      <c r="D16" s="14">
        <f aca="true" t="shared" si="4" ref="D16:L16">SUM(D12:D15)</f>
        <v>0</v>
      </c>
      <c r="E16" s="14">
        <f t="shared" si="4"/>
        <v>0</v>
      </c>
      <c r="F16" s="14">
        <f t="shared" si="4"/>
        <v>0</v>
      </c>
      <c r="G16" s="14">
        <f t="shared" si="4"/>
        <v>0</v>
      </c>
      <c r="H16" s="14">
        <f t="shared" si="4"/>
        <v>0</v>
      </c>
      <c r="I16" s="14">
        <f t="shared" si="4"/>
        <v>0</v>
      </c>
      <c r="J16" s="14">
        <f t="shared" si="4"/>
        <v>0</v>
      </c>
      <c r="K16" s="14">
        <f t="shared" si="4"/>
        <v>0</v>
      </c>
      <c r="L16" s="14">
        <f t="shared" si="4"/>
        <v>0</v>
      </c>
      <c r="M16" s="14">
        <f>SUM(M12:M15)</f>
        <v>0</v>
      </c>
      <c r="N16" s="34"/>
    </row>
    <row r="17" spans="2:13" ht="12">
      <c r="B17" s="6"/>
      <c r="C17" s="7"/>
      <c r="D17" s="11"/>
      <c r="E17" s="7"/>
      <c r="F17" s="7"/>
      <c r="G17" s="7"/>
      <c r="H17" s="7"/>
      <c r="I17" s="7"/>
      <c r="J17" s="7"/>
      <c r="K17" s="7"/>
      <c r="L17" s="7"/>
      <c r="M17" s="7"/>
    </row>
    <row r="18" spans="1:13" ht="12">
      <c r="A18" s="1" t="s">
        <v>5</v>
      </c>
      <c r="B18" s="6"/>
      <c r="C18" s="9"/>
      <c r="D18" s="15"/>
      <c r="E18" s="9"/>
      <c r="F18" s="9"/>
      <c r="G18" s="9"/>
      <c r="H18" s="9"/>
      <c r="I18" s="9"/>
      <c r="J18" s="9"/>
      <c r="K18" s="9"/>
      <c r="L18" s="9"/>
      <c r="M18" s="9"/>
    </row>
    <row r="19" spans="1:13" ht="12">
      <c r="A19" s="2" t="s">
        <v>82</v>
      </c>
      <c r="B19" s="6"/>
      <c r="C19" s="9"/>
      <c r="D19" s="42">
        <f>D12*0.4024</f>
        <v>0</v>
      </c>
      <c r="E19" s="11">
        <f aca="true" t="shared" si="5" ref="E19:L19">E12*0.3121</f>
        <v>0</v>
      </c>
      <c r="F19" s="11">
        <f t="shared" si="5"/>
        <v>0</v>
      </c>
      <c r="G19" s="11">
        <f t="shared" si="5"/>
        <v>0</v>
      </c>
      <c r="H19" s="11">
        <f t="shared" si="5"/>
        <v>0</v>
      </c>
      <c r="I19" s="11">
        <f t="shared" si="5"/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4">
        <f>SUM(D19:L19)</f>
        <v>0</v>
      </c>
    </row>
    <row r="20" spans="1:13" ht="12">
      <c r="A20" s="2" t="s">
        <v>83</v>
      </c>
      <c r="B20" s="6"/>
      <c r="C20" s="7"/>
      <c r="D20" s="42">
        <f>D15*0.5024</f>
        <v>0</v>
      </c>
      <c r="E20" s="11">
        <f aca="true" t="shared" si="6" ref="E20:L20">E15*0.4159</f>
        <v>0</v>
      </c>
      <c r="F20" s="11">
        <f t="shared" si="6"/>
        <v>0</v>
      </c>
      <c r="G20" s="11">
        <f t="shared" si="6"/>
        <v>0</v>
      </c>
      <c r="H20" s="11">
        <f t="shared" si="6"/>
        <v>0</v>
      </c>
      <c r="I20" s="11">
        <f t="shared" si="6"/>
        <v>0</v>
      </c>
      <c r="J20" s="11">
        <f t="shared" si="6"/>
        <v>0</v>
      </c>
      <c r="K20" s="11">
        <f t="shared" si="6"/>
        <v>0</v>
      </c>
      <c r="L20" s="11">
        <f t="shared" si="6"/>
        <v>0</v>
      </c>
      <c r="M20" s="14">
        <f>SUM(D20:L20)</f>
        <v>0</v>
      </c>
    </row>
    <row r="21" spans="1:13" ht="12">
      <c r="A21" s="2" t="s">
        <v>84</v>
      </c>
      <c r="B21" s="6"/>
      <c r="C21" s="7"/>
      <c r="D21" s="43">
        <f>(D13+D14)*0.0842</f>
        <v>0</v>
      </c>
      <c r="E21" s="24">
        <f aca="true" t="shared" si="7" ref="E21:L21">(E13+E14)*0.0842</f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24">
        <f t="shared" si="7"/>
        <v>0</v>
      </c>
      <c r="J21" s="24">
        <f t="shared" si="7"/>
        <v>0</v>
      </c>
      <c r="K21" s="24">
        <f t="shared" si="7"/>
        <v>0</v>
      </c>
      <c r="L21" s="24">
        <f t="shared" si="7"/>
        <v>0</v>
      </c>
      <c r="M21" s="25">
        <f>SUM(D21:L21)</f>
        <v>0</v>
      </c>
    </row>
    <row r="22" spans="1:14" ht="12">
      <c r="A22" s="3" t="s">
        <v>6</v>
      </c>
      <c r="B22" s="6"/>
      <c r="C22" s="13"/>
      <c r="D22" s="14">
        <f>SUM(D19:D21)</f>
        <v>0</v>
      </c>
      <c r="E22" s="14">
        <f aca="true" t="shared" si="8" ref="E22:M22">SUM(E19:E21)</f>
        <v>0</v>
      </c>
      <c r="F22" s="14">
        <f t="shared" si="8"/>
        <v>0</v>
      </c>
      <c r="G22" s="14">
        <f t="shared" si="8"/>
        <v>0</v>
      </c>
      <c r="H22" s="14">
        <f t="shared" si="8"/>
        <v>0</v>
      </c>
      <c r="I22" s="14">
        <f t="shared" si="8"/>
        <v>0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34"/>
    </row>
    <row r="23" spans="1:13" ht="12">
      <c r="A23" s="3"/>
      <c r="B23" s="6"/>
      <c r="C23" s="13"/>
      <c r="D23" s="14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">
      <c r="A24" s="1" t="s">
        <v>11</v>
      </c>
      <c r="B24" s="6"/>
      <c r="C24" s="13"/>
      <c r="D24" s="14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2">
      <c r="A25" s="2" t="s">
        <v>19</v>
      </c>
      <c r="B25" s="6">
        <v>0</v>
      </c>
      <c r="C25" s="11"/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14">
        <f>SUM(D25:L25)</f>
        <v>0</v>
      </c>
    </row>
    <row r="26" spans="1:13" ht="12">
      <c r="A26" s="2" t="s">
        <v>20</v>
      </c>
      <c r="B26" s="6">
        <v>0</v>
      </c>
      <c r="C26" s="11"/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14">
        <f>SUM(D26:L26)</f>
        <v>0</v>
      </c>
    </row>
    <row r="27" spans="1:13" ht="12">
      <c r="A27" s="2" t="s">
        <v>80</v>
      </c>
      <c r="B27" s="83">
        <v>0.56</v>
      </c>
      <c r="C27" s="11"/>
      <c r="D27" s="42">
        <f aca="true" t="shared" si="9" ref="D27:L27">0*0.54</f>
        <v>0</v>
      </c>
      <c r="E27" s="42">
        <f t="shared" si="9"/>
        <v>0</v>
      </c>
      <c r="F27" s="42">
        <f t="shared" si="9"/>
        <v>0</v>
      </c>
      <c r="G27" s="42">
        <f t="shared" si="9"/>
        <v>0</v>
      </c>
      <c r="H27" s="42">
        <f t="shared" si="9"/>
        <v>0</v>
      </c>
      <c r="I27" s="42">
        <f t="shared" si="9"/>
        <v>0</v>
      </c>
      <c r="J27" s="42">
        <f t="shared" si="9"/>
        <v>0</v>
      </c>
      <c r="K27" s="42">
        <f t="shared" si="9"/>
        <v>0</v>
      </c>
      <c r="L27" s="42">
        <f t="shared" si="9"/>
        <v>0</v>
      </c>
      <c r="M27" s="14">
        <f>SUM(D27:L27)</f>
        <v>0</v>
      </c>
    </row>
    <row r="28" spans="1:13" ht="12">
      <c r="A28" s="2" t="s">
        <v>81</v>
      </c>
      <c r="B28" s="6">
        <v>96</v>
      </c>
      <c r="C28" s="11"/>
      <c r="D28" s="42">
        <f aca="true" t="shared" si="10" ref="D28:L28">0*60</f>
        <v>0</v>
      </c>
      <c r="E28" s="42">
        <f t="shared" si="10"/>
        <v>0</v>
      </c>
      <c r="F28" s="42">
        <f t="shared" si="10"/>
        <v>0</v>
      </c>
      <c r="G28" s="42">
        <f t="shared" si="10"/>
        <v>0</v>
      </c>
      <c r="H28" s="42">
        <f t="shared" si="10"/>
        <v>0</v>
      </c>
      <c r="I28" s="42">
        <f t="shared" si="10"/>
        <v>0</v>
      </c>
      <c r="J28" s="42">
        <f t="shared" si="10"/>
        <v>0</v>
      </c>
      <c r="K28" s="42">
        <f t="shared" si="10"/>
        <v>0</v>
      </c>
      <c r="L28" s="42">
        <f t="shared" si="10"/>
        <v>0</v>
      </c>
      <c r="M28" s="14">
        <f>SUM(D28:L28)</f>
        <v>0</v>
      </c>
    </row>
    <row r="29" spans="1:13" s="4" customFormat="1" ht="12">
      <c r="A29" s="2" t="s">
        <v>71</v>
      </c>
      <c r="B29" s="6">
        <v>35</v>
      </c>
      <c r="C29" s="12"/>
      <c r="D29" s="43">
        <f aca="true" t="shared" si="11" ref="D29:L29">0*25</f>
        <v>0</v>
      </c>
      <c r="E29" s="43">
        <f t="shared" si="11"/>
        <v>0</v>
      </c>
      <c r="F29" s="43">
        <f t="shared" si="11"/>
        <v>0</v>
      </c>
      <c r="G29" s="43">
        <f t="shared" si="11"/>
        <v>0</v>
      </c>
      <c r="H29" s="43">
        <f t="shared" si="11"/>
        <v>0</v>
      </c>
      <c r="I29" s="43">
        <f t="shared" si="11"/>
        <v>0</v>
      </c>
      <c r="J29" s="43">
        <f t="shared" si="11"/>
        <v>0</v>
      </c>
      <c r="K29" s="43">
        <f t="shared" si="11"/>
        <v>0</v>
      </c>
      <c r="L29" s="43">
        <f t="shared" si="11"/>
        <v>0</v>
      </c>
      <c r="M29" s="25">
        <f>SUM(D29:L29)</f>
        <v>0</v>
      </c>
    </row>
    <row r="30" spans="1:13" ht="12">
      <c r="A30" s="3" t="s">
        <v>12</v>
      </c>
      <c r="B30" s="6"/>
      <c r="C30" s="14"/>
      <c r="D30" s="14">
        <f>SUM(D25:D29)</f>
        <v>0</v>
      </c>
      <c r="E30" s="14">
        <f aca="true" t="shared" si="12" ref="E30:L30">SUM(E25:E29)</f>
        <v>0</v>
      </c>
      <c r="F30" s="14">
        <f t="shared" si="12"/>
        <v>0</v>
      </c>
      <c r="G30" s="14">
        <f t="shared" si="12"/>
        <v>0</v>
      </c>
      <c r="H30" s="14">
        <f t="shared" si="12"/>
        <v>0</v>
      </c>
      <c r="I30" s="14">
        <f t="shared" si="12"/>
        <v>0</v>
      </c>
      <c r="J30" s="14">
        <f t="shared" si="12"/>
        <v>0</v>
      </c>
      <c r="K30" s="14">
        <f t="shared" si="12"/>
        <v>0</v>
      </c>
      <c r="L30" s="14">
        <f t="shared" si="12"/>
        <v>0</v>
      </c>
      <c r="M30" s="14">
        <f>SUM(M25:M29)</f>
        <v>0</v>
      </c>
    </row>
    <row r="31" spans="1:13" ht="12">
      <c r="A31" s="3"/>
      <c r="B31" s="6"/>
      <c r="C31" s="7"/>
      <c r="D31" s="14"/>
      <c r="E31" s="14"/>
      <c r="F31" s="14"/>
      <c r="G31" s="14"/>
      <c r="H31" s="14"/>
      <c r="I31" s="14"/>
      <c r="J31" s="14"/>
      <c r="K31" s="14"/>
      <c r="L31" s="14"/>
      <c r="M31" s="7"/>
    </row>
    <row r="32" spans="1:13" ht="12">
      <c r="A32" s="1" t="s">
        <v>58</v>
      </c>
      <c r="B32" s="6"/>
      <c r="C32" s="7"/>
      <c r="D32" s="14"/>
      <c r="E32" s="14"/>
      <c r="F32" s="14"/>
      <c r="G32" s="14"/>
      <c r="H32" s="14"/>
      <c r="I32" s="14"/>
      <c r="J32" s="14"/>
      <c r="K32" s="14"/>
      <c r="L32" s="14"/>
      <c r="M32" s="7"/>
    </row>
    <row r="33" spans="1:13" ht="12">
      <c r="A33" s="2" t="s">
        <v>57</v>
      </c>
      <c r="B33" s="6"/>
      <c r="C33" s="7"/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7">
        <f>SUM(D33:L33)</f>
        <v>0</v>
      </c>
    </row>
    <row r="34" spans="1:13" s="4" customFormat="1" ht="12">
      <c r="A34" s="2" t="s">
        <v>59</v>
      </c>
      <c r="B34" s="35"/>
      <c r="C34" s="16"/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25">
        <f>SUM(D34:L34)</f>
        <v>0</v>
      </c>
    </row>
    <row r="35" spans="1:13" ht="12">
      <c r="A35" s="3" t="s">
        <v>18</v>
      </c>
      <c r="B35" s="6"/>
      <c r="C35" s="7"/>
      <c r="D35" s="14">
        <f>SUM(D33:D34)</f>
        <v>0</v>
      </c>
      <c r="E35" s="14">
        <f aca="true" t="shared" si="13" ref="E35:M35">SUM(E33:E34)</f>
        <v>0</v>
      </c>
      <c r="F35" s="14">
        <f t="shared" si="13"/>
        <v>0</v>
      </c>
      <c r="G35" s="14">
        <f t="shared" si="13"/>
        <v>0</v>
      </c>
      <c r="H35" s="14">
        <f t="shared" si="13"/>
        <v>0</v>
      </c>
      <c r="I35" s="14">
        <f t="shared" si="13"/>
        <v>0</v>
      </c>
      <c r="J35" s="14">
        <f t="shared" si="13"/>
        <v>0</v>
      </c>
      <c r="K35" s="14">
        <f t="shared" si="13"/>
        <v>0</v>
      </c>
      <c r="L35" s="14">
        <f t="shared" si="13"/>
        <v>0</v>
      </c>
      <c r="M35" s="14">
        <f t="shared" si="13"/>
        <v>0</v>
      </c>
    </row>
    <row r="36" spans="1:13" ht="12">
      <c r="A36" s="3"/>
      <c r="B36" s="6"/>
      <c r="C36" s="7"/>
      <c r="D36" s="14"/>
      <c r="E36" s="7"/>
      <c r="F36" s="7"/>
      <c r="G36" s="7"/>
      <c r="H36" s="7"/>
      <c r="I36" s="17"/>
      <c r="J36" s="7"/>
      <c r="K36" s="7"/>
      <c r="L36" s="7"/>
      <c r="M36" s="7"/>
    </row>
    <row r="37" spans="1:13" ht="12">
      <c r="A37" s="1" t="s">
        <v>69</v>
      </c>
      <c r="B37" s="6"/>
      <c r="C37" s="9"/>
      <c r="D37" s="15"/>
      <c r="E37" s="9"/>
      <c r="F37" s="9"/>
      <c r="G37" s="9"/>
      <c r="H37" s="9"/>
      <c r="I37" s="9"/>
      <c r="J37" s="9"/>
      <c r="K37" s="9"/>
      <c r="L37" s="9"/>
      <c r="M37" s="9"/>
    </row>
    <row r="38" spans="1:13" ht="12">
      <c r="A38" s="2" t="s">
        <v>21</v>
      </c>
      <c r="B38" s="6"/>
      <c r="C38" s="9"/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14">
        <f>SUM(D38:L38)</f>
        <v>0</v>
      </c>
    </row>
    <row r="39" spans="1:13" ht="12">
      <c r="A39" s="26" t="s">
        <v>85</v>
      </c>
      <c r="B39" s="6"/>
      <c r="C39" s="9"/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14">
        <f>SUM(D39:L39)</f>
        <v>0</v>
      </c>
    </row>
    <row r="40" spans="1:13" ht="12">
      <c r="A40" s="26" t="s">
        <v>68</v>
      </c>
      <c r="B40" s="6"/>
      <c r="C40" s="9"/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14">
        <f>SUM(D40:L40)</f>
        <v>0</v>
      </c>
    </row>
    <row r="41" spans="1:13" s="4" customFormat="1" ht="12">
      <c r="A41" s="2" t="s">
        <v>31</v>
      </c>
      <c r="B41" s="35"/>
      <c r="C41" s="18"/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25">
        <f>SUM(D41:L41)</f>
        <v>0</v>
      </c>
    </row>
    <row r="42" spans="1:13" ht="12">
      <c r="A42" s="3" t="s">
        <v>7</v>
      </c>
      <c r="B42" s="6"/>
      <c r="C42" s="13"/>
      <c r="D42" s="14">
        <f>SUM(D38:D41)</f>
        <v>0</v>
      </c>
      <c r="E42" s="14">
        <f aca="true" t="shared" si="14" ref="E42:L42">SUM(E38:E41)</f>
        <v>0</v>
      </c>
      <c r="F42" s="14">
        <f t="shared" si="14"/>
        <v>0</v>
      </c>
      <c r="G42" s="14">
        <f t="shared" si="14"/>
        <v>0</v>
      </c>
      <c r="H42" s="14">
        <f t="shared" si="14"/>
        <v>0</v>
      </c>
      <c r="I42" s="14">
        <f t="shared" si="14"/>
        <v>0</v>
      </c>
      <c r="J42" s="14">
        <f t="shared" si="14"/>
        <v>0</v>
      </c>
      <c r="K42" s="14">
        <f t="shared" si="14"/>
        <v>0</v>
      </c>
      <c r="L42" s="14">
        <f t="shared" si="14"/>
        <v>0</v>
      </c>
      <c r="M42" s="14">
        <f>SUM(M38:M41)</f>
        <v>0</v>
      </c>
    </row>
    <row r="43" spans="2:13" ht="12">
      <c r="B43" s="6"/>
      <c r="C43" s="7"/>
      <c r="D43" s="11"/>
      <c r="E43" s="7"/>
      <c r="F43" s="7"/>
      <c r="G43" s="7"/>
      <c r="H43" s="7"/>
      <c r="I43" s="7"/>
      <c r="J43" s="7"/>
      <c r="K43" s="7"/>
      <c r="L43" s="7"/>
      <c r="M43" s="7"/>
    </row>
    <row r="44" spans="1:13" ht="12">
      <c r="A44" s="1" t="s">
        <v>8</v>
      </c>
      <c r="B44" s="6"/>
      <c r="C44" s="9"/>
      <c r="D44" s="15"/>
      <c r="E44" s="9"/>
      <c r="F44" s="19"/>
      <c r="G44" s="9"/>
      <c r="H44" s="9"/>
      <c r="I44" s="9"/>
      <c r="J44" s="9"/>
      <c r="K44" s="9"/>
      <c r="L44" s="9"/>
      <c r="M44" s="9"/>
    </row>
    <row r="45" spans="1:13" ht="13.5" customHeight="1">
      <c r="A45" s="2" t="s">
        <v>22</v>
      </c>
      <c r="B45" s="6"/>
      <c r="C45" s="7"/>
      <c r="D45" s="44">
        <v>0</v>
      </c>
      <c r="E45" s="44">
        <v>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22">
        <f>SUM(D45:L45)</f>
        <v>0</v>
      </c>
    </row>
    <row r="46" spans="1:13" ht="12">
      <c r="A46" s="5" t="s">
        <v>14</v>
      </c>
      <c r="B46" s="6"/>
      <c r="C46" s="20"/>
      <c r="D46" s="44">
        <v>0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22">
        <f>SUM(D46:L46)</f>
        <v>0</v>
      </c>
    </row>
    <row r="47" spans="1:13" ht="12">
      <c r="A47" s="5" t="s">
        <v>15</v>
      </c>
      <c r="B47" s="6"/>
      <c r="C47" s="20"/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22">
        <f>SUM(D47:L47)</f>
        <v>0</v>
      </c>
    </row>
    <row r="48" spans="1:13" ht="12">
      <c r="A48" s="5" t="s">
        <v>16</v>
      </c>
      <c r="B48" s="6"/>
      <c r="C48" s="20"/>
      <c r="D48" s="44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22">
        <f>SUM(D48:L48)</f>
        <v>0</v>
      </c>
    </row>
    <row r="49" spans="1:13" s="4" customFormat="1" ht="12">
      <c r="A49" s="2" t="s">
        <v>60</v>
      </c>
      <c r="B49" s="35"/>
      <c r="C49" s="21"/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28">
        <f>SUM(D49:L49)</f>
        <v>0</v>
      </c>
    </row>
    <row r="50" spans="1:13" ht="12">
      <c r="A50" s="3" t="s">
        <v>9</v>
      </c>
      <c r="B50" s="6"/>
      <c r="C50" s="13"/>
      <c r="D50" s="22">
        <f aca="true" t="shared" si="15" ref="D50:M50">SUM(D45:D49)</f>
        <v>0</v>
      </c>
      <c r="E50" s="22">
        <f t="shared" si="15"/>
        <v>0</v>
      </c>
      <c r="F50" s="22">
        <f t="shared" si="15"/>
        <v>0</v>
      </c>
      <c r="G50" s="22">
        <f t="shared" si="15"/>
        <v>0</v>
      </c>
      <c r="H50" s="22">
        <f t="shared" si="15"/>
        <v>0</v>
      </c>
      <c r="I50" s="22">
        <f t="shared" si="15"/>
        <v>0</v>
      </c>
      <c r="J50" s="22">
        <f t="shared" si="15"/>
        <v>0</v>
      </c>
      <c r="K50" s="22">
        <f t="shared" si="15"/>
        <v>0</v>
      </c>
      <c r="L50" s="22">
        <f t="shared" si="15"/>
        <v>0</v>
      </c>
      <c r="M50" s="22">
        <f t="shared" si="15"/>
        <v>0</v>
      </c>
    </row>
    <row r="51" spans="1:13" ht="12">
      <c r="A51" s="3"/>
      <c r="B51" s="6"/>
      <c r="C51" s="13"/>
      <c r="D51" s="22"/>
      <c r="E51" s="22"/>
      <c r="F51" s="22"/>
      <c r="G51" s="22"/>
      <c r="H51" s="22"/>
      <c r="I51" s="22"/>
      <c r="J51" s="22"/>
      <c r="K51" s="22"/>
      <c r="L51" s="22"/>
      <c r="M51" s="22"/>
    </row>
    <row r="52" spans="1:13" ht="12">
      <c r="A52" s="1" t="s">
        <v>23</v>
      </c>
      <c r="B52" s="6"/>
      <c r="C52" s="13"/>
      <c r="D52" s="22"/>
      <c r="E52" s="22"/>
      <c r="F52" s="22"/>
      <c r="G52" s="22"/>
      <c r="H52" s="22"/>
      <c r="I52" s="22"/>
      <c r="J52" s="22"/>
      <c r="K52" s="22"/>
      <c r="L52" s="22"/>
      <c r="M52" s="22"/>
    </row>
    <row r="53" spans="1:13" ht="12">
      <c r="A53" s="2" t="s">
        <v>32</v>
      </c>
      <c r="B53" s="6"/>
      <c r="C53" s="13"/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6">
        <f>SUM(D53:L53)</f>
        <v>0</v>
      </c>
    </row>
    <row r="54" spans="1:13" ht="12">
      <c r="A54" s="2" t="s">
        <v>33</v>
      </c>
      <c r="B54" s="6"/>
      <c r="C54" s="13"/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6">
        <f>SUM(D54:L54)</f>
        <v>0</v>
      </c>
    </row>
    <row r="55" spans="1:13" ht="12">
      <c r="A55" s="2" t="s">
        <v>34</v>
      </c>
      <c r="B55" s="6"/>
      <c r="C55" s="13"/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28">
        <f>SUM(D55:L55)</f>
        <v>0</v>
      </c>
    </row>
    <row r="56" spans="1:13" ht="12">
      <c r="A56" s="3" t="s">
        <v>61</v>
      </c>
      <c r="B56" s="6"/>
      <c r="C56" s="13"/>
      <c r="D56" s="22">
        <f>SUM(D53:D55)</f>
        <v>0</v>
      </c>
      <c r="E56" s="22">
        <f aca="true" t="shared" si="16" ref="E56:M56">SUM(E53:E55)</f>
        <v>0</v>
      </c>
      <c r="F56" s="22">
        <f t="shared" si="16"/>
        <v>0</v>
      </c>
      <c r="G56" s="22">
        <f t="shared" si="16"/>
        <v>0</v>
      </c>
      <c r="H56" s="22">
        <f t="shared" si="16"/>
        <v>0</v>
      </c>
      <c r="I56" s="22">
        <f t="shared" si="16"/>
        <v>0</v>
      </c>
      <c r="J56" s="22">
        <f t="shared" si="16"/>
        <v>0</v>
      </c>
      <c r="K56" s="22">
        <f t="shared" si="16"/>
        <v>0</v>
      </c>
      <c r="L56" s="22">
        <f t="shared" si="16"/>
        <v>0</v>
      </c>
      <c r="M56" s="22">
        <f t="shared" si="16"/>
        <v>0</v>
      </c>
    </row>
    <row r="57" spans="2:13" ht="12">
      <c r="B57" s="6"/>
      <c r="C57" s="7"/>
      <c r="D57" s="11"/>
      <c r="E57" s="7"/>
      <c r="F57" s="7"/>
      <c r="G57" s="7"/>
      <c r="H57" s="7"/>
      <c r="I57" s="7"/>
      <c r="J57" s="7"/>
      <c r="K57" s="7"/>
      <c r="L57" s="7"/>
      <c r="M57" s="7"/>
    </row>
    <row r="58" spans="1:13" s="29" customFormat="1" ht="12">
      <c r="A58" s="29" t="s">
        <v>10</v>
      </c>
      <c r="B58" s="36"/>
      <c r="C58" s="30"/>
      <c r="D58" s="81">
        <f>D16+D22+D30+D35+D42+D50+D56</f>
        <v>0</v>
      </c>
      <c r="E58" s="81">
        <f aca="true" t="shared" si="17" ref="E58:L58">E16+E22+E30+E35+E42+E50+E56</f>
        <v>0</v>
      </c>
      <c r="F58" s="81">
        <f t="shared" si="17"/>
        <v>0</v>
      </c>
      <c r="G58" s="81">
        <f t="shared" si="17"/>
        <v>0</v>
      </c>
      <c r="H58" s="81">
        <f t="shared" si="17"/>
        <v>0</v>
      </c>
      <c r="I58" s="81">
        <f t="shared" si="17"/>
        <v>0</v>
      </c>
      <c r="J58" s="81">
        <f t="shared" si="17"/>
        <v>0</v>
      </c>
      <c r="K58" s="81">
        <f t="shared" si="17"/>
        <v>0</v>
      </c>
      <c r="L58" s="81">
        <f t="shared" si="17"/>
        <v>0</v>
      </c>
      <c r="M58" s="82">
        <f>SUM(D58:L58)</f>
        <v>0</v>
      </c>
    </row>
    <row r="59" spans="1:13" ht="12">
      <c r="A59" s="2" t="s">
        <v>72</v>
      </c>
      <c r="B59" s="6"/>
      <c r="C59" s="7"/>
      <c r="D59" s="27">
        <f>D58*0.3</f>
        <v>0</v>
      </c>
      <c r="E59" s="27">
        <f>0.394*(E16+E22)</f>
        <v>0</v>
      </c>
      <c r="F59" s="27">
        <f aca="true" t="shared" si="18" ref="F59:L59">0.33*(F16+F22)</f>
        <v>0</v>
      </c>
      <c r="G59" s="27">
        <f t="shared" si="18"/>
        <v>0</v>
      </c>
      <c r="H59" s="27">
        <f t="shared" si="18"/>
        <v>0</v>
      </c>
      <c r="I59" s="27">
        <f t="shared" si="18"/>
        <v>0</v>
      </c>
      <c r="J59" s="27">
        <f t="shared" si="18"/>
        <v>0</v>
      </c>
      <c r="K59" s="27">
        <f t="shared" si="18"/>
        <v>0</v>
      </c>
      <c r="L59" s="27">
        <f t="shared" si="18"/>
        <v>0</v>
      </c>
      <c r="M59" s="24">
        <f>SUM(D59:L59)</f>
        <v>0</v>
      </c>
    </row>
    <row r="60" spans="1:13" s="3" customFormat="1" ht="12">
      <c r="A60" s="29" t="s">
        <v>37</v>
      </c>
      <c r="B60" s="37"/>
      <c r="C60" s="30"/>
      <c r="D60" s="31">
        <f aca="true" t="shared" si="19" ref="D60:M60">SUM(D58:D59)</f>
        <v>0</v>
      </c>
      <c r="E60" s="31">
        <f t="shared" si="19"/>
        <v>0</v>
      </c>
      <c r="F60" s="31">
        <f t="shared" si="19"/>
        <v>0</v>
      </c>
      <c r="G60" s="31">
        <f t="shared" si="19"/>
        <v>0</v>
      </c>
      <c r="H60" s="31">
        <f t="shared" si="19"/>
        <v>0</v>
      </c>
      <c r="I60" s="31">
        <f t="shared" si="19"/>
        <v>0</v>
      </c>
      <c r="J60" s="31">
        <f t="shared" si="19"/>
        <v>0</v>
      </c>
      <c r="K60" s="31">
        <f t="shared" si="19"/>
        <v>0</v>
      </c>
      <c r="L60" s="31">
        <f t="shared" si="19"/>
        <v>0</v>
      </c>
      <c r="M60" s="32">
        <f t="shared" si="19"/>
        <v>0</v>
      </c>
    </row>
    <row r="61" spans="2:13" ht="12">
      <c r="B61" s="6"/>
      <c r="C61" s="7"/>
      <c r="D61" s="11"/>
      <c r="E61" s="7"/>
      <c r="F61" s="7"/>
      <c r="G61" s="7"/>
      <c r="H61" s="7"/>
      <c r="I61" s="7"/>
      <c r="J61" s="7"/>
      <c r="K61" s="7"/>
      <c r="L61" s="7"/>
      <c r="M61" s="7"/>
    </row>
    <row r="62" spans="1:13" ht="12">
      <c r="A62" s="2" t="s">
        <v>86</v>
      </c>
      <c r="B62" s="6"/>
      <c r="C62" s="7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4:13" ht="12">
      <c r="D63" s="80"/>
      <c r="E63" s="80"/>
      <c r="F63" s="80"/>
      <c r="G63" s="80"/>
      <c r="H63" s="80"/>
      <c r="I63" s="80"/>
      <c r="J63" s="80"/>
      <c r="K63" s="80"/>
      <c r="L63" s="80"/>
      <c r="M63" s="80"/>
    </row>
    <row r="64" spans="2:13" ht="12">
      <c r="B64" s="6"/>
      <c r="C64" s="7"/>
      <c r="D64" s="48"/>
      <c r="E64" s="48"/>
      <c r="F64" s="48"/>
      <c r="G64" s="48"/>
      <c r="H64" s="48"/>
      <c r="I64" s="48"/>
      <c r="J64" s="48"/>
      <c r="K64" s="48"/>
      <c r="L64" s="48"/>
      <c r="M64" s="49"/>
    </row>
    <row r="65" spans="2:13" ht="12">
      <c r="B65" s="6"/>
      <c r="C65" s="7"/>
      <c r="D65" s="17"/>
      <c r="E65" s="17"/>
      <c r="F65" s="17"/>
      <c r="G65" s="17"/>
      <c r="H65" s="17"/>
      <c r="I65" s="17"/>
      <c r="J65" s="17"/>
      <c r="K65" s="17"/>
      <c r="L65" s="17"/>
      <c r="M65" s="11"/>
    </row>
  </sheetData>
  <sheetProtection/>
  <printOptions horizontalCentered="1"/>
  <pageMargins left="0" right="0" top="0.75" bottom="0.75" header="0.5" footer="0.5"/>
  <pageSetup fitToHeight="1" fitToWidth="1" horizontalDpi="300" verticalDpi="300" orientation="landscape" scale="69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zoomScale="115" zoomScaleNormal="115" zoomScalePageLayoutView="0" workbookViewId="0" topLeftCell="A49">
      <selection activeCell="J15" sqref="J15"/>
    </sheetView>
  </sheetViews>
  <sheetFormatPr defaultColWidth="9.140625" defaultRowHeight="12.75"/>
  <cols>
    <col min="1" max="1" width="13.28125" style="53" customWidth="1"/>
    <col min="2" max="2" width="65.57421875" style="71" customWidth="1"/>
    <col min="3" max="3" width="11.421875" style="54" customWidth="1"/>
    <col min="4" max="4" width="11.57421875" style="54" hidden="1" customWidth="1"/>
    <col min="5" max="5" width="12.57421875" style="54" customWidth="1"/>
    <col min="6" max="16384" width="9.140625" style="50" customWidth="1"/>
  </cols>
  <sheetData>
    <row r="1" spans="1:5" ht="17.25">
      <c r="A1" s="94" t="s">
        <v>102</v>
      </c>
      <c r="B1" s="95"/>
      <c r="C1" s="95"/>
      <c r="D1" s="95"/>
      <c r="E1" s="95"/>
    </row>
    <row r="2" spans="1:5" ht="15">
      <c r="A2" s="96" t="s">
        <v>87</v>
      </c>
      <c r="B2" s="97"/>
      <c r="C2" s="97"/>
      <c r="D2" s="97"/>
      <c r="E2" s="97"/>
    </row>
    <row r="3" spans="1:5" ht="11.25" customHeight="1">
      <c r="A3" s="51"/>
      <c r="B3" s="67"/>
      <c r="C3" s="52"/>
      <c r="D3" s="84" t="s">
        <v>75</v>
      </c>
      <c r="E3" s="52"/>
    </row>
    <row r="5" spans="1:5" ht="27">
      <c r="A5" s="55" t="s">
        <v>38</v>
      </c>
      <c r="B5" s="68" t="s">
        <v>39</v>
      </c>
      <c r="C5" s="85" t="s">
        <v>88</v>
      </c>
      <c r="D5" s="56" t="s">
        <v>40</v>
      </c>
      <c r="E5" s="56" t="s">
        <v>17</v>
      </c>
    </row>
    <row r="6" spans="1:5" ht="18" customHeight="1">
      <c r="A6" s="57"/>
      <c r="B6" s="69"/>
      <c r="C6" s="58"/>
      <c r="D6" s="58"/>
      <c r="E6" s="58"/>
    </row>
    <row r="7" spans="1:5" ht="42" customHeight="1">
      <c r="A7" s="98" t="s">
        <v>41</v>
      </c>
      <c r="B7" s="66" t="s">
        <v>74</v>
      </c>
      <c r="C7" s="65">
        <v>0</v>
      </c>
      <c r="D7" s="65">
        <v>0</v>
      </c>
      <c r="E7" s="59">
        <f aca="true" t="shared" si="0" ref="E7:E12">SUM(C7:D7)</f>
        <v>0</v>
      </c>
    </row>
    <row r="8" spans="1:5" ht="40.5" customHeight="1">
      <c r="A8" s="99"/>
      <c r="B8" s="74" t="s">
        <v>95</v>
      </c>
      <c r="C8" s="65">
        <v>0</v>
      </c>
      <c r="D8" s="65">
        <v>0</v>
      </c>
      <c r="E8" s="59">
        <f t="shared" si="0"/>
        <v>0</v>
      </c>
    </row>
    <row r="9" spans="1:5" ht="34.5">
      <c r="A9" s="99"/>
      <c r="B9" s="74" t="s">
        <v>95</v>
      </c>
      <c r="C9" s="65">
        <v>0</v>
      </c>
      <c r="D9" s="65">
        <v>0</v>
      </c>
      <c r="E9" s="59">
        <f t="shared" si="0"/>
        <v>0</v>
      </c>
    </row>
    <row r="10" spans="1:5" ht="34.5">
      <c r="A10" s="99"/>
      <c r="B10" s="74" t="s">
        <v>95</v>
      </c>
      <c r="C10" s="65">
        <v>0</v>
      </c>
      <c r="D10" s="65">
        <v>0</v>
      </c>
      <c r="E10" s="59">
        <f t="shared" si="0"/>
        <v>0</v>
      </c>
    </row>
    <row r="11" spans="1:5" ht="39" customHeight="1">
      <c r="A11" s="99"/>
      <c r="B11" s="74" t="s">
        <v>95</v>
      </c>
      <c r="C11" s="65">
        <v>0</v>
      </c>
      <c r="D11" s="65">
        <v>0</v>
      </c>
      <c r="E11" s="59">
        <f t="shared" si="0"/>
        <v>0</v>
      </c>
    </row>
    <row r="12" spans="1:5" ht="35.25" customHeight="1">
      <c r="A12" s="99"/>
      <c r="B12" s="66" t="s">
        <v>76</v>
      </c>
      <c r="C12" s="65">
        <v>0</v>
      </c>
      <c r="D12" s="65">
        <v>0</v>
      </c>
      <c r="E12" s="59">
        <f t="shared" si="0"/>
        <v>0</v>
      </c>
    </row>
    <row r="13" spans="1:5" s="61" customFormat="1" ht="12">
      <c r="A13" s="100"/>
      <c r="B13" s="70" t="s">
        <v>42</v>
      </c>
      <c r="C13" s="60">
        <f>SUM(C7:C12)</f>
        <v>0</v>
      </c>
      <c r="D13" s="60">
        <f>SUM(D7:D12)</f>
        <v>0</v>
      </c>
      <c r="E13" s="60">
        <f>SUM(E7:E12)</f>
        <v>0</v>
      </c>
    </row>
    <row r="14" ht="18" customHeight="1"/>
    <row r="15" spans="1:5" ht="128.25" customHeight="1">
      <c r="A15" s="101" t="s">
        <v>43</v>
      </c>
      <c r="B15" s="72" t="s">
        <v>111</v>
      </c>
      <c r="C15" s="62"/>
      <c r="D15" s="62"/>
      <c r="E15" s="62"/>
    </row>
    <row r="16" spans="1:5" ht="12">
      <c r="A16" s="99"/>
      <c r="B16" s="66" t="s">
        <v>73</v>
      </c>
      <c r="C16" s="65">
        <v>0</v>
      </c>
      <c r="D16" s="65">
        <v>0</v>
      </c>
      <c r="E16" s="59">
        <f aca="true" t="shared" si="1" ref="E16:E21">SUM(C16:D16)</f>
        <v>0</v>
      </c>
    </row>
    <row r="17" spans="1:5" ht="12">
      <c r="A17" s="99"/>
      <c r="B17" s="66"/>
      <c r="C17" s="65">
        <v>0</v>
      </c>
      <c r="D17" s="65">
        <v>0</v>
      </c>
      <c r="E17" s="59">
        <f t="shared" si="1"/>
        <v>0</v>
      </c>
    </row>
    <row r="18" spans="1:5" ht="12">
      <c r="A18" s="99"/>
      <c r="B18" s="66"/>
      <c r="C18" s="65">
        <v>0</v>
      </c>
      <c r="D18" s="65">
        <v>0</v>
      </c>
      <c r="E18" s="59">
        <f t="shared" si="1"/>
        <v>0</v>
      </c>
    </row>
    <row r="19" spans="1:5" ht="12">
      <c r="A19" s="99"/>
      <c r="B19" s="66"/>
      <c r="C19" s="65">
        <v>0</v>
      </c>
      <c r="D19" s="65">
        <v>0</v>
      </c>
      <c r="E19" s="59">
        <f t="shared" si="1"/>
        <v>0</v>
      </c>
    </row>
    <row r="20" spans="1:5" ht="12">
      <c r="A20" s="99"/>
      <c r="B20" s="66"/>
      <c r="C20" s="65">
        <v>0</v>
      </c>
      <c r="D20" s="65">
        <v>0</v>
      </c>
      <c r="E20" s="59">
        <f t="shared" si="1"/>
        <v>0</v>
      </c>
    </row>
    <row r="21" spans="1:5" ht="12">
      <c r="A21" s="99"/>
      <c r="B21" s="66" t="s">
        <v>77</v>
      </c>
      <c r="C21" s="65">
        <v>0</v>
      </c>
      <c r="D21" s="65">
        <v>0</v>
      </c>
      <c r="E21" s="59">
        <f t="shared" si="1"/>
        <v>0</v>
      </c>
    </row>
    <row r="22" spans="1:5" ht="12">
      <c r="A22" s="100"/>
      <c r="B22" s="70" t="s">
        <v>44</v>
      </c>
      <c r="C22" s="60">
        <f>SUM(C16:C21)</f>
        <v>0</v>
      </c>
      <c r="D22" s="60">
        <f>SUM(D16:D21)</f>
        <v>0</v>
      </c>
      <c r="E22" s="60">
        <f>SUM(E16:E21)</f>
        <v>0</v>
      </c>
    </row>
    <row r="23" ht="18" customHeight="1"/>
    <row r="24" spans="1:5" ht="36" customHeight="1">
      <c r="A24" s="98" t="s">
        <v>45</v>
      </c>
      <c r="B24" s="66" t="s">
        <v>78</v>
      </c>
      <c r="C24" s="65">
        <v>0</v>
      </c>
      <c r="D24" s="65">
        <v>0</v>
      </c>
      <c r="E24" s="59">
        <f>SUM(C24:D24)</f>
        <v>0</v>
      </c>
    </row>
    <row r="25" spans="1:5" ht="48.75" customHeight="1">
      <c r="A25" s="99"/>
      <c r="B25" s="66" t="s">
        <v>1</v>
      </c>
      <c r="C25" s="65">
        <v>0</v>
      </c>
      <c r="D25" s="65">
        <v>0</v>
      </c>
      <c r="E25" s="59">
        <f>SUM(C25:D25)</f>
        <v>0</v>
      </c>
    </row>
    <row r="26" spans="1:5" ht="35.25" customHeight="1">
      <c r="A26" s="99"/>
      <c r="B26" s="66" t="s">
        <v>109</v>
      </c>
      <c r="C26" s="65">
        <v>0</v>
      </c>
      <c r="D26" s="65">
        <v>0</v>
      </c>
      <c r="E26" s="59">
        <f>SUM(C26:D26)</f>
        <v>0</v>
      </c>
    </row>
    <row r="27" spans="1:5" ht="25.5" customHeight="1">
      <c r="A27" s="99"/>
      <c r="B27" s="66" t="s">
        <v>108</v>
      </c>
      <c r="C27" s="65">
        <v>0</v>
      </c>
      <c r="D27" s="65"/>
      <c r="E27" s="59">
        <f>SUM(C27:D27)</f>
        <v>0</v>
      </c>
    </row>
    <row r="28" spans="1:5" ht="24">
      <c r="A28" s="99"/>
      <c r="B28" s="66" t="s">
        <v>103</v>
      </c>
      <c r="C28" s="65">
        <v>0</v>
      </c>
      <c r="D28" s="65">
        <v>0</v>
      </c>
      <c r="E28" s="59">
        <f>SUM(C28:D28)</f>
        <v>0</v>
      </c>
    </row>
    <row r="29" spans="1:5" ht="12">
      <c r="A29" s="100"/>
      <c r="B29" s="70" t="s">
        <v>46</v>
      </c>
      <c r="C29" s="60">
        <f>SUM(C24:C28)</f>
        <v>0</v>
      </c>
      <c r="D29" s="60">
        <f>SUM(D24:D28)</f>
        <v>0</v>
      </c>
      <c r="E29" s="60">
        <f>SUM(E24:E28)</f>
        <v>0</v>
      </c>
    </row>
    <row r="30" ht="18" customHeight="1">
      <c r="C30" s="54" t="s">
        <v>47</v>
      </c>
    </row>
    <row r="31" spans="1:5" ht="49.5" customHeight="1">
      <c r="A31" s="98" t="s">
        <v>13</v>
      </c>
      <c r="B31" s="74" t="s">
        <v>93</v>
      </c>
      <c r="C31" s="65">
        <v>0</v>
      </c>
      <c r="D31" s="65">
        <v>0</v>
      </c>
      <c r="E31" s="59">
        <f>SUM(C31:D31)</f>
        <v>0</v>
      </c>
    </row>
    <row r="32" spans="1:5" ht="36" customHeight="1">
      <c r="A32" s="99"/>
      <c r="B32" s="74"/>
      <c r="C32" s="65">
        <v>0</v>
      </c>
      <c r="D32" s="65">
        <v>0</v>
      </c>
      <c r="E32" s="59">
        <f>SUM(C32:D32)</f>
        <v>0</v>
      </c>
    </row>
    <row r="33" spans="1:5" ht="12">
      <c r="A33" s="100"/>
      <c r="B33" s="70" t="s">
        <v>48</v>
      </c>
      <c r="C33" s="60">
        <f>SUM(C31:C32)</f>
        <v>0</v>
      </c>
      <c r="D33" s="60">
        <f>SUM(D31:D32)</f>
        <v>0</v>
      </c>
      <c r="E33" s="60">
        <f>SUM(E31:E32)</f>
        <v>0</v>
      </c>
    </row>
    <row r="34" ht="18" customHeight="1"/>
    <row r="35" spans="1:5" ht="24.75" customHeight="1">
      <c r="A35" s="98" t="s">
        <v>49</v>
      </c>
      <c r="B35" s="74" t="s">
        <v>79</v>
      </c>
      <c r="C35" s="65">
        <v>0</v>
      </c>
      <c r="D35" s="75">
        <v>0</v>
      </c>
      <c r="E35" s="59">
        <f>SUM(C35:D35)</f>
        <v>0</v>
      </c>
    </row>
    <row r="36" spans="1:5" ht="37.5" customHeight="1">
      <c r="A36" s="104"/>
      <c r="B36" s="66" t="s">
        <v>67</v>
      </c>
      <c r="C36" s="65">
        <v>0</v>
      </c>
      <c r="D36" s="75">
        <v>0</v>
      </c>
      <c r="E36" s="59">
        <f>SUM(C36:D36)</f>
        <v>0</v>
      </c>
    </row>
    <row r="37" spans="1:5" ht="23.25">
      <c r="A37" s="99"/>
      <c r="B37" s="66" t="s">
        <v>62</v>
      </c>
      <c r="C37" s="65">
        <v>0</v>
      </c>
      <c r="D37" s="75">
        <v>0</v>
      </c>
      <c r="E37" s="59">
        <f>SUM(C37:D37)</f>
        <v>0</v>
      </c>
    </row>
    <row r="38" spans="1:5" ht="16.5" customHeight="1">
      <c r="A38" s="99"/>
      <c r="B38" s="76" t="s">
        <v>63</v>
      </c>
      <c r="C38" s="65">
        <v>0</v>
      </c>
      <c r="D38" s="75">
        <v>0</v>
      </c>
      <c r="E38" s="59">
        <f>SUM(C38:D38)</f>
        <v>0</v>
      </c>
    </row>
    <row r="39" spans="1:5" ht="12">
      <c r="A39" s="100"/>
      <c r="B39" s="70" t="s">
        <v>50</v>
      </c>
      <c r="C39" s="60">
        <f>SUM(C35:C38)</f>
        <v>0</v>
      </c>
      <c r="D39" s="60">
        <f>SUM(D35:D38)</f>
        <v>0</v>
      </c>
      <c r="E39" s="60">
        <f>SUM(E35:E38)</f>
        <v>0</v>
      </c>
    </row>
    <row r="40" ht="18" customHeight="1"/>
    <row r="41" spans="1:5" ht="33" customHeight="1">
      <c r="A41" s="98" t="s">
        <v>51</v>
      </c>
      <c r="B41" s="74" t="s">
        <v>94</v>
      </c>
      <c r="C41" s="63">
        <v>0</v>
      </c>
      <c r="D41" s="63">
        <v>0</v>
      </c>
      <c r="E41" s="59">
        <f>SUM(C41:D41)</f>
        <v>0</v>
      </c>
    </row>
    <row r="42" spans="1:5" ht="12">
      <c r="A42" s="100"/>
      <c r="B42" s="70" t="s">
        <v>52</v>
      </c>
      <c r="C42" s="60">
        <f>SUM(C41:C41)</f>
        <v>0</v>
      </c>
      <c r="D42" s="60">
        <f>SUM(D41:D41)</f>
        <v>0</v>
      </c>
      <c r="E42" s="60">
        <f>SUM(E41:E41)</f>
        <v>0</v>
      </c>
    </row>
    <row r="43" ht="18" customHeight="1"/>
    <row r="44" spans="1:5" ht="24.75" customHeight="1">
      <c r="A44" s="98" t="s">
        <v>53</v>
      </c>
      <c r="B44" s="66" t="s">
        <v>64</v>
      </c>
      <c r="C44" s="65">
        <v>0</v>
      </c>
      <c r="D44" s="65">
        <v>0</v>
      </c>
      <c r="E44" s="59">
        <f>SUM(C44:D44)</f>
        <v>0</v>
      </c>
    </row>
    <row r="45" spans="1:5" ht="23.25" customHeight="1">
      <c r="A45" s="99"/>
      <c r="B45" s="66" t="s">
        <v>66</v>
      </c>
      <c r="C45" s="65">
        <v>0</v>
      </c>
      <c r="D45" s="65">
        <v>0</v>
      </c>
      <c r="E45" s="59">
        <f>SUM(C45:D45)</f>
        <v>0</v>
      </c>
    </row>
    <row r="46" spans="1:5" ht="23.25" customHeight="1">
      <c r="A46" s="99"/>
      <c r="B46" s="66" t="s">
        <v>65</v>
      </c>
      <c r="C46" s="65">
        <v>0</v>
      </c>
      <c r="D46" s="65">
        <v>0</v>
      </c>
      <c r="E46" s="59">
        <f>SUM(C46:D46)</f>
        <v>0</v>
      </c>
    </row>
    <row r="47" spans="1:5" ht="24.75" customHeight="1">
      <c r="A47" s="99"/>
      <c r="B47" s="66" t="s">
        <v>105</v>
      </c>
      <c r="C47" s="65">
        <v>0</v>
      </c>
      <c r="D47" s="65">
        <v>0</v>
      </c>
      <c r="E47" s="59">
        <f>SUM(C47:D47)</f>
        <v>0</v>
      </c>
    </row>
    <row r="48" spans="1:5" ht="24" customHeight="1">
      <c r="A48" s="99"/>
      <c r="B48" s="77" t="s">
        <v>104</v>
      </c>
      <c r="C48" s="65">
        <v>0</v>
      </c>
      <c r="D48" s="65">
        <v>0</v>
      </c>
      <c r="E48" s="59">
        <f>SUM(C48:D48)</f>
        <v>0</v>
      </c>
    </row>
    <row r="49" spans="1:5" ht="50.25" customHeight="1">
      <c r="A49" s="99"/>
      <c r="B49" s="77" t="s">
        <v>96</v>
      </c>
      <c r="C49" s="65"/>
      <c r="D49" s="65"/>
      <c r="E49" s="59"/>
    </row>
    <row r="50" spans="1:5" ht="12">
      <c r="A50" s="100"/>
      <c r="B50" s="70" t="s">
        <v>54</v>
      </c>
      <c r="C50" s="60">
        <f>SUM(C44:C48)</f>
        <v>0</v>
      </c>
      <c r="D50" s="60">
        <f>SUM(D44:D48)</f>
        <v>0</v>
      </c>
      <c r="E50" s="60">
        <f>SUM(E44:E48)</f>
        <v>0</v>
      </c>
    </row>
    <row r="51" ht="18" customHeight="1"/>
    <row r="52" spans="1:5" ht="30" customHeight="1">
      <c r="A52" s="64" t="s">
        <v>55</v>
      </c>
      <c r="B52" s="72"/>
      <c r="C52" s="59">
        <f>SUM(C13+C22+C29+C33+C39+C42+C50)</f>
        <v>0</v>
      </c>
      <c r="D52" s="59">
        <f>SUM(D13+D22+D29+D33+D39+D42+D50)</f>
        <v>0</v>
      </c>
      <c r="E52" s="59">
        <f>SUM(E13+E22+E29+E33+E39+E42+E50)</f>
        <v>0</v>
      </c>
    </row>
    <row r="53" ht="18" customHeight="1"/>
    <row r="54" spans="1:5" ht="37.5" customHeight="1">
      <c r="A54" s="78" t="s">
        <v>56</v>
      </c>
      <c r="B54" s="72" t="s">
        <v>97</v>
      </c>
      <c r="C54" s="59">
        <f>C52*0</f>
        <v>0</v>
      </c>
      <c r="D54" s="59">
        <f>E54-C54</f>
        <v>0</v>
      </c>
      <c r="E54" s="59">
        <f>(E13+E22)*0</f>
        <v>0</v>
      </c>
    </row>
    <row r="55" ht="18" customHeight="1">
      <c r="B55" s="73"/>
    </row>
    <row r="56" spans="1:5" s="61" customFormat="1" ht="13.5">
      <c r="A56" s="102" t="s">
        <v>0</v>
      </c>
      <c r="B56" s="103"/>
      <c r="C56" s="60">
        <f>SUM(C52:C54)</f>
        <v>0</v>
      </c>
      <c r="D56" s="60">
        <f>SUM(D52:D54)</f>
        <v>0</v>
      </c>
      <c r="E56" s="60">
        <f>SUM(E52:E54)</f>
        <v>0</v>
      </c>
    </row>
    <row r="58" spans="1:2" ht="11.25">
      <c r="A58" s="79"/>
      <c r="B58" s="71" t="s">
        <v>110</v>
      </c>
    </row>
  </sheetData>
  <sheetProtection/>
  <mergeCells count="10">
    <mergeCell ref="A1:E1"/>
    <mergeCell ref="A2:E2"/>
    <mergeCell ref="A7:A13"/>
    <mergeCell ref="A15:A22"/>
    <mergeCell ref="A44:A50"/>
    <mergeCell ref="A56:B56"/>
    <mergeCell ref="A24:A29"/>
    <mergeCell ref="A31:A33"/>
    <mergeCell ref="A35:A39"/>
    <mergeCell ref="A41:A42"/>
  </mergeCells>
  <printOptions horizontalCentered="1"/>
  <pageMargins left="0" right="0" top="0.75" bottom="0.7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30" zoomScaleNormal="130" zoomScalePageLayoutView="0" workbookViewId="0" topLeftCell="A16">
      <selection activeCell="O34" sqref="O3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D16" sqref="D16"/>
    </sheetView>
  </sheetViews>
  <sheetFormatPr defaultColWidth="9.140625" defaultRowHeight="12.75"/>
  <cols>
    <col min="7" max="7" width="10.8515625" style="0" customWidth="1"/>
  </cols>
  <sheetData>
    <row r="1" spans="1:10" ht="24.75" customHeight="1">
      <c r="A1" s="105" t="s">
        <v>98</v>
      </c>
      <c r="B1" s="105"/>
      <c r="C1" s="105"/>
      <c r="D1" s="105"/>
      <c r="E1" s="105"/>
      <c r="F1" s="105"/>
      <c r="G1" s="105"/>
      <c r="H1" s="105"/>
      <c r="I1" s="105"/>
      <c r="J1" s="92"/>
    </row>
    <row r="2" spans="1:10" s="86" customFormat="1" ht="18">
      <c r="A2" s="93" t="s">
        <v>91</v>
      </c>
      <c r="B2" s="93"/>
      <c r="C2" s="93"/>
      <c r="D2" s="93"/>
      <c r="E2" s="93"/>
      <c r="F2" s="93"/>
      <c r="G2" s="93"/>
      <c r="H2" s="88"/>
      <c r="I2" s="88"/>
      <c r="J2" s="88"/>
    </row>
    <row r="4" ht="18">
      <c r="A4" s="88" t="s">
        <v>107</v>
      </c>
    </row>
  </sheetData>
  <sheetProtection/>
  <mergeCells count="1">
    <mergeCell ref="A1:I1"/>
  </mergeCells>
  <hyperlinks>
    <hyperlink ref="A2" r:id="rId1" display="https://www.minotstateu.edu/hr/_documents/policies/student-wages.pdf"/>
  </hyperlinks>
  <printOptions/>
  <pageMargins left="0.7" right="0.7" top="0.75" bottom="0.75" header="0.3" footer="0.3"/>
  <pageSetup horizontalDpi="1200" verticalDpi="12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6384" width="9.140625" style="86" customWidth="1"/>
  </cols>
  <sheetData>
    <row r="1" spans="1:8" ht="18">
      <c r="A1" s="87" t="s">
        <v>100</v>
      </c>
      <c r="B1" s="88"/>
      <c r="C1" s="88"/>
      <c r="D1" s="88"/>
      <c r="E1" s="88"/>
      <c r="F1" s="88"/>
      <c r="G1" s="88"/>
      <c r="H1" s="88"/>
    </row>
    <row r="2" spans="1:8" ht="18">
      <c r="A2" s="89" t="s">
        <v>89</v>
      </c>
      <c r="B2" s="88"/>
      <c r="C2" s="88"/>
      <c r="D2" s="88"/>
      <c r="E2" s="88"/>
      <c r="F2" s="88"/>
      <c r="G2" s="88"/>
      <c r="H2" s="88"/>
    </row>
    <row r="3" spans="1:8" ht="18">
      <c r="A3" s="89" t="s">
        <v>92</v>
      </c>
      <c r="B3" s="88"/>
      <c r="C3" s="88"/>
      <c r="D3" s="88"/>
      <c r="E3" s="88"/>
      <c r="F3" s="88"/>
      <c r="G3" s="88"/>
      <c r="H3" s="88"/>
    </row>
    <row r="4" spans="1:8" ht="18">
      <c r="A4" s="89"/>
      <c r="B4" s="88"/>
      <c r="C4" s="88"/>
      <c r="D4" s="88"/>
      <c r="E4" s="88"/>
      <c r="F4" s="88"/>
      <c r="G4" s="88"/>
      <c r="H4" s="88"/>
    </row>
    <row r="5" spans="1:8" ht="18">
      <c r="A5" s="90" t="s">
        <v>99</v>
      </c>
      <c r="B5" s="88"/>
      <c r="C5" s="88"/>
      <c r="D5" s="88"/>
      <c r="E5" s="88"/>
      <c r="F5" s="88"/>
      <c r="G5" s="88"/>
      <c r="H5" s="88"/>
    </row>
    <row r="6" spans="1:8" ht="18">
      <c r="A6" s="91" t="s">
        <v>112</v>
      </c>
      <c r="B6" s="88"/>
      <c r="C6" s="88"/>
      <c r="D6" s="88"/>
      <c r="E6" s="88"/>
      <c r="F6" s="88"/>
      <c r="G6" s="88"/>
      <c r="H6" s="88"/>
    </row>
    <row r="7" spans="1:8" ht="18">
      <c r="A7" s="91" t="s">
        <v>106</v>
      </c>
      <c r="B7" s="88"/>
      <c r="C7" s="88"/>
      <c r="D7" s="88"/>
      <c r="E7" s="88"/>
      <c r="F7" s="88"/>
      <c r="G7" s="88"/>
      <c r="H7" s="88"/>
    </row>
    <row r="8" spans="1:8" ht="18">
      <c r="A8" s="91" t="s">
        <v>113</v>
      </c>
      <c r="B8" s="88"/>
      <c r="C8" s="88"/>
      <c r="D8" s="88"/>
      <c r="E8" s="88"/>
      <c r="F8" s="88"/>
      <c r="G8" s="88"/>
      <c r="H8" s="88"/>
    </row>
    <row r="9" spans="1:8" ht="18">
      <c r="A9" s="91"/>
      <c r="B9" s="88"/>
      <c r="C9" s="88"/>
      <c r="D9" s="88"/>
      <c r="E9" s="88"/>
      <c r="F9" s="88"/>
      <c r="G9" s="88"/>
      <c r="H9" s="88"/>
    </row>
    <row r="10" spans="1:8" ht="18">
      <c r="A10" s="91" t="s">
        <v>101</v>
      </c>
      <c r="B10" s="88"/>
      <c r="C10" s="88"/>
      <c r="D10" s="88"/>
      <c r="E10" s="88"/>
      <c r="F10" s="88"/>
      <c r="G10" s="88"/>
      <c r="H10" s="88"/>
    </row>
    <row r="11" spans="1:8" ht="18">
      <c r="A11" s="89" t="s">
        <v>90</v>
      </c>
      <c r="B11" s="88"/>
      <c r="C11" s="88"/>
      <c r="D11" s="88"/>
      <c r="E11" s="88"/>
      <c r="F11" s="88"/>
      <c r="G11" s="88"/>
      <c r="H11" s="88"/>
    </row>
    <row r="12" spans="1:8" ht="18">
      <c r="A12" s="88"/>
      <c r="B12" s="88"/>
      <c r="C12" s="88"/>
      <c r="D12" s="88"/>
      <c r="E12" s="88"/>
      <c r="F12" s="88"/>
      <c r="G12" s="88"/>
      <c r="H12" s="88"/>
    </row>
    <row r="13" spans="1:8" ht="18">
      <c r="A13" s="106" t="s">
        <v>114</v>
      </c>
      <c r="B13" s="88"/>
      <c r="C13" s="88"/>
      <c r="D13" s="88"/>
      <c r="E13" s="88"/>
      <c r="F13" s="88"/>
      <c r="G13" s="88"/>
      <c r="H13" s="88"/>
    </row>
  </sheetData>
  <sheetProtection/>
  <hyperlinks>
    <hyperlink ref="A3" r:id="rId1" display="https://www.minotstateu.edu/busoffic/pages/mileage-information.shtml"/>
    <hyperlink ref="A11" r:id="rId2" display="https://www.gsa.gov/travel/plan-book/per-diem-rates"/>
    <hyperlink ref="A2" r:id="rId3" display="Link to MSU travel guidelines"/>
  </hyperlinks>
  <printOptions/>
  <pageMargins left="0.7" right="0.7" top="0.75" bottom="0.75" header="0.3" footer="0.3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Cresap</dc:creator>
  <cp:keywords/>
  <dc:description/>
  <cp:lastModifiedBy>Armstrong, Amy</cp:lastModifiedBy>
  <cp:lastPrinted>2022-01-24T22:30:44Z</cp:lastPrinted>
  <dcterms:created xsi:type="dcterms:W3CDTF">1998-12-15T18:16:54Z</dcterms:created>
  <dcterms:modified xsi:type="dcterms:W3CDTF">2024-03-12T21:21:49Z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0x010100DCED35EF535504448B1060D8757C717C</vt:lpwstr>
  </property>
</Properties>
</file>